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3/Past papers &amp; ASET/ASET/2021 exams edition/"/>
    </mc:Choice>
  </mc:AlternateContent>
  <xr:revisionPtr revIDLastSave="0" documentId="8_{89448125-4481-4F36-A654-9E4B863F5BA8}" xr6:coauthVersionLast="45" xr6:coauthVersionMax="45" xr10:uidLastSave="{00000000-0000-0000-0000-000000000000}"/>
  <bookViews>
    <workbookView xWindow="4440" yWindow="-16320" windowWidth="29040" windowHeight="15840" firstSheet="1" activeTab="1" xr2:uid="{00000000-000D-0000-FFFF-FFFF00000000}"/>
  </bookViews>
  <sheets>
    <sheet name="Notes" sheetId="4" r:id="rId1"/>
    <sheet name="Business plan" sheetId="1" r:id="rId2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5" i="1" l="1"/>
  <c r="B33" i="1"/>
  <c r="B45" i="1" l="1"/>
  <c r="B8" i="1"/>
  <c r="B9" i="1" s="1"/>
  <c r="B15" i="1" s="1"/>
  <c r="C35" i="1"/>
  <c r="D35" i="1" s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C33" i="1"/>
  <c r="D33" i="1" s="1"/>
  <c r="E33" i="1" s="1"/>
  <c r="F33" i="1" s="1"/>
  <c r="G33" i="1" s="1"/>
  <c r="H33" i="1" s="1"/>
  <c r="C45" i="1" l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B43" i="1"/>
  <c r="C43" i="1" s="1"/>
  <c r="D43" i="1" s="1"/>
  <c r="E43" i="1" s="1"/>
  <c r="F43" i="1" s="1"/>
  <c r="G43" i="1" s="1"/>
  <c r="H43" i="1" s="1"/>
  <c r="I43" i="1" s="1"/>
  <c r="J43" i="1" s="1"/>
  <c r="K43" i="1" s="1"/>
  <c r="L43" i="1" s="1"/>
  <c r="M43" i="1" s="1"/>
  <c r="N43" i="1" s="1"/>
  <c r="C29" i="1"/>
  <c r="B44" i="1"/>
  <c r="B31" i="1"/>
  <c r="I33" i="1"/>
  <c r="J51" i="1" l="1"/>
  <c r="O45" i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H51" i="1"/>
  <c r="O43" i="1"/>
  <c r="P43" i="1" s="1"/>
  <c r="Q43" i="1" s="1"/>
  <c r="R43" i="1" s="1"/>
  <c r="S43" i="1" s="1"/>
  <c r="T43" i="1" s="1"/>
  <c r="U43" i="1" s="1"/>
  <c r="V43" i="1" s="1"/>
  <c r="W43" i="1" s="1"/>
  <c r="X43" i="1" s="1"/>
  <c r="Y43" i="1" s="1"/>
  <c r="Z43" i="1" s="1"/>
  <c r="D29" i="1"/>
  <c r="C44" i="1"/>
  <c r="C30" i="1"/>
  <c r="B39" i="1"/>
  <c r="C28" i="1"/>
  <c r="J33" i="1"/>
  <c r="H52" i="1" l="1"/>
  <c r="J52" i="1"/>
  <c r="AA43" i="1"/>
  <c r="AB43" i="1" s="1"/>
  <c r="AC43" i="1" s="1"/>
  <c r="AD43" i="1" s="1"/>
  <c r="AE43" i="1" s="1"/>
  <c r="AF43" i="1" s="1"/>
  <c r="AG43" i="1" s="1"/>
  <c r="AH43" i="1" s="1"/>
  <c r="AI43" i="1" s="1"/>
  <c r="AJ43" i="1" s="1"/>
  <c r="AK43" i="1" s="1"/>
  <c r="AL43" i="1" s="1"/>
  <c r="AA45" i="1"/>
  <c r="AB45" i="1" s="1"/>
  <c r="AC45" i="1" s="1"/>
  <c r="AD45" i="1" s="1"/>
  <c r="AE45" i="1" s="1"/>
  <c r="AF45" i="1" s="1"/>
  <c r="AG45" i="1" s="1"/>
  <c r="AH45" i="1" s="1"/>
  <c r="AI45" i="1" s="1"/>
  <c r="AJ45" i="1" s="1"/>
  <c r="AK45" i="1" s="1"/>
  <c r="AL45" i="1" s="1"/>
  <c r="J53" i="1"/>
  <c r="E29" i="1"/>
  <c r="D44" i="1"/>
  <c r="B41" i="1"/>
  <c r="B47" i="1" s="1"/>
  <c r="C31" i="1"/>
  <c r="D30" i="1" s="1"/>
  <c r="K33" i="1"/>
  <c r="AM45" i="1" l="1"/>
  <c r="AN45" i="1" s="1"/>
  <c r="AO45" i="1" s="1"/>
  <c r="AP45" i="1" s="1"/>
  <c r="AQ45" i="1" s="1"/>
  <c r="AR45" i="1" s="1"/>
  <c r="AS45" i="1" s="1"/>
  <c r="AT45" i="1" s="1"/>
  <c r="AU45" i="1" s="1"/>
  <c r="AV45" i="1" s="1"/>
  <c r="AW45" i="1" s="1"/>
  <c r="AX45" i="1" s="1"/>
  <c r="J54" i="1"/>
  <c r="H53" i="1"/>
  <c r="AM43" i="1"/>
  <c r="AN43" i="1" s="1"/>
  <c r="AO43" i="1" s="1"/>
  <c r="AP43" i="1" s="1"/>
  <c r="AQ43" i="1" s="1"/>
  <c r="AR43" i="1" s="1"/>
  <c r="AS43" i="1" s="1"/>
  <c r="AT43" i="1" s="1"/>
  <c r="AU43" i="1" s="1"/>
  <c r="AV43" i="1" s="1"/>
  <c r="AW43" i="1" s="1"/>
  <c r="AX43" i="1" s="1"/>
  <c r="F29" i="1"/>
  <c r="E44" i="1"/>
  <c r="C39" i="1"/>
  <c r="D28" i="1"/>
  <c r="D31" i="1" s="1"/>
  <c r="E28" i="1" s="1"/>
  <c r="L33" i="1"/>
  <c r="AY43" i="1" l="1"/>
  <c r="AZ43" i="1" s="1"/>
  <c r="BA43" i="1" s="1"/>
  <c r="BB43" i="1" s="1"/>
  <c r="BC43" i="1" s="1"/>
  <c r="BD43" i="1" s="1"/>
  <c r="BE43" i="1" s="1"/>
  <c r="BF43" i="1" s="1"/>
  <c r="BG43" i="1" s="1"/>
  <c r="BH43" i="1" s="1"/>
  <c r="BI43" i="1" s="1"/>
  <c r="AY45" i="1"/>
  <c r="AZ45" i="1" s="1"/>
  <c r="BA45" i="1" s="1"/>
  <c r="BB45" i="1" s="1"/>
  <c r="BC45" i="1" s="1"/>
  <c r="BD45" i="1" s="1"/>
  <c r="BE45" i="1" s="1"/>
  <c r="BF45" i="1" s="1"/>
  <c r="BG45" i="1" s="1"/>
  <c r="BH45" i="1" s="1"/>
  <c r="BI45" i="1" s="1"/>
  <c r="J55" i="1"/>
  <c r="H54" i="1"/>
  <c r="G29" i="1"/>
  <c r="F44" i="1"/>
  <c r="C41" i="1"/>
  <c r="E30" i="1"/>
  <c r="E31" i="1" s="1"/>
  <c r="D39" i="1"/>
  <c r="M33" i="1"/>
  <c r="N33" i="1" s="1"/>
  <c r="O33" i="1" s="1"/>
  <c r="P33" i="1" s="1"/>
  <c r="Q33" i="1" s="1"/>
  <c r="R33" i="1" s="1"/>
  <c r="S33" i="1" s="1"/>
  <c r="T33" i="1" s="1"/>
  <c r="U33" i="1" s="1"/>
  <c r="V33" i="1" s="1"/>
  <c r="W33" i="1" s="1"/>
  <c r="X33" i="1" s="1"/>
  <c r="Y33" i="1" s="1"/>
  <c r="Z33" i="1" s="1"/>
  <c r="AA33" i="1" s="1"/>
  <c r="AB33" i="1" s="1"/>
  <c r="AC33" i="1" s="1"/>
  <c r="AD33" i="1" s="1"/>
  <c r="AE33" i="1" s="1"/>
  <c r="AF33" i="1" s="1"/>
  <c r="AG33" i="1" s="1"/>
  <c r="AH33" i="1" s="1"/>
  <c r="AI33" i="1" s="1"/>
  <c r="AJ33" i="1" s="1"/>
  <c r="AK33" i="1" s="1"/>
  <c r="AL33" i="1" s="1"/>
  <c r="AM33" i="1" s="1"/>
  <c r="AN33" i="1" s="1"/>
  <c r="AO33" i="1" s="1"/>
  <c r="AP33" i="1" s="1"/>
  <c r="AQ33" i="1" s="1"/>
  <c r="AR33" i="1" s="1"/>
  <c r="AS33" i="1" s="1"/>
  <c r="AT33" i="1" s="1"/>
  <c r="AU33" i="1" s="1"/>
  <c r="AV33" i="1" s="1"/>
  <c r="AW33" i="1" s="1"/>
  <c r="AX33" i="1" s="1"/>
  <c r="AY33" i="1" s="1"/>
  <c r="AZ33" i="1" s="1"/>
  <c r="BA33" i="1" s="1"/>
  <c r="BB33" i="1" s="1"/>
  <c r="BC33" i="1" s="1"/>
  <c r="BD33" i="1" s="1"/>
  <c r="BE33" i="1" s="1"/>
  <c r="BF33" i="1" s="1"/>
  <c r="BG33" i="1" s="1"/>
  <c r="BH33" i="1" s="1"/>
  <c r="BI33" i="1" s="1"/>
  <c r="H55" i="1" l="1"/>
  <c r="C47" i="1"/>
  <c r="H29" i="1"/>
  <c r="G44" i="1"/>
  <c r="D41" i="1"/>
  <c r="D47" i="1" s="1"/>
  <c r="E39" i="1"/>
  <c r="F30" i="1"/>
  <c r="F28" i="1"/>
  <c r="I29" i="1" l="1"/>
  <c r="H44" i="1"/>
  <c r="E41" i="1"/>
  <c r="E47" i="1" s="1"/>
  <c r="F31" i="1"/>
  <c r="F39" i="1" s="1"/>
  <c r="J29" i="1" l="1"/>
  <c r="I44" i="1"/>
  <c r="G28" i="1"/>
  <c r="G30" i="1"/>
  <c r="F41" i="1"/>
  <c r="F47" i="1" s="1"/>
  <c r="K29" i="1" l="1"/>
  <c r="J44" i="1"/>
  <c r="G31" i="1"/>
  <c r="G39" i="1" s="1"/>
  <c r="L29" i="1" l="1"/>
  <c r="K44" i="1"/>
  <c r="G41" i="1"/>
  <c r="G47" i="1" s="1"/>
  <c r="H28" i="1"/>
  <c r="H30" i="1"/>
  <c r="M29" i="1" l="1"/>
  <c r="L44" i="1"/>
  <c r="H31" i="1"/>
  <c r="I30" i="1" s="1"/>
  <c r="N29" i="1" l="1"/>
  <c r="M44" i="1"/>
  <c r="I51" i="1" s="1"/>
  <c r="B51" i="1"/>
  <c r="H39" i="1"/>
  <c r="I28" i="1"/>
  <c r="I31" i="1" s="1"/>
  <c r="I39" i="1" s="1"/>
  <c r="O29" i="1" l="1"/>
  <c r="N44" i="1"/>
  <c r="I41" i="1"/>
  <c r="I47" i="1" s="1"/>
  <c r="H41" i="1"/>
  <c r="H47" i="1" s="1"/>
  <c r="J28" i="1"/>
  <c r="J30" i="1"/>
  <c r="P29" i="1" l="1"/>
  <c r="O44" i="1"/>
  <c r="J31" i="1"/>
  <c r="K28" i="1" s="1"/>
  <c r="Q29" i="1" l="1"/>
  <c r="P44" i="1"/>
  <c r="J39" i="1"/>
  <c r="K30" i="1"/>
  <c r="K31" i="1" s="1"/>
  <c r="L28" i="1" s="1"/>
  <c r="K39" i="1" l="1"/>
  <c r="K41" i="1" s="1"/>
  <c r="K47" i="1" s="1"/>
  <c r="L30" i="1"/>
  <c r="L31" i="1" s="1"/>
  <c r="M28" i="1" s="1"/>
  <c r="R29" i="1"/>
  <c r="Q44" i="1"/>
  <c r="J41" i="1"/>
  <c r="J47" i="1" s="1"/>
  <c r="S29" i="1" l="1"/>
  <c r="R44" i="1"/>
  <c r="M30" i="1"/>
  <c r="M31" i="1" s="1"/>
  <c r="C51" i="1" s="1"/>
  <c r="L39" i="1"/>
  <c r="T29" i="1" l="1"/>
  <c r="S44" i="1"/>
  <c r="L41" i="1"/>
  <c r="L47" i="1" s="1"/>
  <c r="M39" i="1"/>
  <c r="F51" i="1" s="1"/>
  <c r="N28" i="1"/>
  <c r="N30" i="1"/>
  <c r="U29" i="1" l="1"/>
  <c r="T44" i="1"/>
  <c r="M41" i="1"/>
  <c r="N31" i="1"/>
  <c r="O30" i="1" s="1"/>
  <c r="M47" i="1" l="1"/>
  <c r="K51" i="1" s="1"/>
  <c r="G51" i="1"/>
  <c r="V29" i="1"/>
  <c r="U44" i="1"/>
  <c r="N39" i="1"/>
  <c r="O28" i="1"/>
  <c r="O31" i="1" s="1"/>
  <c r="W29" i="1" l="1"/>
  <c r="V44" i="1"/>
  <c r="N41" i="1"/>
  <c r="P28" i="1"/>
  <c r="P30" i="1"/>
  <c r="O39" i="1"/>
  <c r="N47" i="1" l="1"/>
  <c r="X29" i="1"/>
  <c r="W44" i="1"/>
  <c r="O41" i="1"/>
  <c r="O47" i="1" s="1"/>
  <c r="P31" i="1"/>
  <c r="Y29" i="1" l="1"/>
  <c r="X44" i="1"/>
  <c r="P39" i="1"/>
  <c r="Q28" i="1"/>
  <c r="Q30" i="1"/>
  <c r="Z29" i="1" l="1"/>
  <c r="Y44" i="1"/>
  <c r="I52" i="1" s="1"/>
  <c r="B52" i="1"/>
  <c r="P41" i="1"/>
  <c r="Q31" i="1"/>
  <c r="P47" i="1" l="1"/>
  <c r="AA29" i="1"/>
  <c r="Z44" i="1"/>
  <c r="R30" i="1"/>
  <c r="Q39" i="1"/>
  <c r="R28" i="1"/>
  <c r="AB29" i="1" l="1"/>
  <c r="AA44" i="1"/>
  <c r="R31" i="1"/>
  <c r="S28" i="1" s="1"/>
  <c r="Q41" i="1"/>
  <c r="S30" i="1" l="1"/>
  <c r="S31" i="1" s="1"/>
  <c r="T30" i="1" s="1"/>
  <c r="Q47" i="1"/>
  <c r="R39" i="1"/>
  <c r="R41" i="1" s="1"/>
  <c r="R47" i="1" s="1"/>
  <c r="AC29" i="1"/>
  <c r="AB44" i="1"/>
  <c r="AD29" i="1" l="1"/>
  <c r="AC44" i="1"/>
  <c r="T28" i="1"/>
  <c r="T31" i="1" s="1"/>
  <c r="U30" i="1" s="1"/>
  <c r="S39" i="1"/>
  <c r="S41" i="1" s="1"/>
  <c r="S47" i="1" s="1"/>
  <c r="AE29" i="1" l="1"/>
  <c r="AD44" i="1"/>
  <c r="U28" i="1"/>
  <c r="U31" i="1" s="1"/>
  <c r="T39" i="1"/>
  <c r="AF29" i="1" l="1"/>
  <c r="AE44" i="1"/>
  <c r="T41" i="1"/>
  <c r="T47" i="1" s="1"/>
  <c r="V28" i="1"/>
  <c r="V30" i="1"/>
  <c r="U39" i="1"/>
  <c r="AG29" i="1" l="1"/>
  <c r="AF44" i="1"/>
  <c r="U41" i="1"/>
  <c r="U47" i="1" s="1"/>
  <c r="V31" i="1"/>
  <c r="AH29" i="1" l="1"/>
  <c r="AG44" i="1"/>
  <c r="W28" i="1"/>
  <c r="V39" i="1"/>
  <c r="W30" i="1"/>
  <c r="AI29" i="1" l="1"/>
  <c r="AH44" i="1"/>
  <c r="W31" i="1"/>
  <c r="X30" i="1" s="1"/>
  <c r="V41" i="1"/>
  <c r="V47" i="1" s="1"/>
  <c r="X28" i="1" l="1"/>
  <c r="AJ29" i="1"/>
  <c r="AI44" i="1"/>
  <c r="W39" i="1"/>
  <c r="W41" i="1" s="1"/>
  <c r="X31" i="1"/>
  <c r="AK29" i="1" l="1"/>
  <c r="AJ44" i="1"/>
  <c r="W47" i="1"/>
  <c r="Y28" i="1"/>
  <c r="X39" i="1"/>
  <c r="Y30" i="1"/>
  <c r="AL29" i="1" l="1"/>
  <c r="AK44" i="1"/>
  <c r="I53" i="1" s="1"/>
  <c r="B53" i="1"/>
  <c r="X41" i="1"/>
  <c r="X47" i="1" s="1"/>
  <c r="Y31" i="1"/>
  <c r="C52" i="1" s="1"/>
  <c r="AM29" i="1" l="1"/>
  <c r="AL44" i="1"/>
  <c r="Z30" i="1"/>
  <c r="Y39" i="1"/>
  <c r="F52" i="1" s="1"/>
  <c r="Z28" i="1"/>
  <c r="AN29" i="1" l="1"/>
  <c r="AM44" i="1"/>
  <c r="Y41" i="1"/>
  <c r="G52" i="1" s="1"/>
  <c r="Z31" i="1"/>
  <c r="AO29" i="1" l="1"/>
  <c r="AN44" i="1"/>
  <c r="Y47" i="1"/>
  <c r="K52" i="1" s="1"/>
  <c r="Z39" i="1"/>
  <c r="AA28" i="1"/>
  <c r="AA30" i="1"/>
  <c r="AP29" i="1" l="1"/>
  <c r="AO44" i="1"/>
  <c r="Z41" i="1"/>
  <c r="AA31" i="1"/>
  <c r="AB28" i="1" s="1"/>
  <c r="Z47" i="1" l="1"/>
  <c r="AQ29" i="1"/>
  <c r="AP44" i="1"/>
  <c r="AB30" i="1"/>
  <c r="AB31" i="1" s="1"/>
  <c r="AC28" i="1" s="1"/>
  <c r="AA39" i="1"/>
  <c r="AR29" i="1" l="1"/>
  <c r="AQ44" i="1"/>
  <c r="AA41" i="1"/>
  <c r="AC30" i="1"/>
  <c r="AC31" i="1" s="1"/>
  <c r="AB39" i="1"/>
  <c r="AA47" i="1" l="1"/>
  <c r="AS29" i="1"/>
  <c r="AR44" i="1"/>
  <c r="AB41" i="1"/>
  <c r="AB47" i="1" s="1"/>
  <c r="AD28" i="1"/>
  <c r="AD30" i="1"/>
  <c r="AC39" i="1"/>
  <c r="AT29" i="1" l="1"/>
  <c r="AS44" i="1"/>
  <c r="AC41" i="1"/>
  <c r="AC47" i="1" s="1"/>
  <c r="AD31" i="1"/>
  <c r="AU29" i="1" l="1"/>
  <c r="AT44" i="1"/>
  <c r="AE28" i="1"/>
  <c r="AD39" i="1"/>
  <c r="AE30" i="1"/>
  <c r="AV29" i="1" l="1"/>
  <c r="AU44" i="1"/>
  <c r="AD41" i="1"/>
  <c r="AE31" i="1"/>
  <c r="AD47" i="1" l="1"/>
  <c r="AW29" i="1"/>
  <c r="AV44" i="1"/>
  <c r="AF28" i="1"/>
  <c r="AF30" i="1"/>
  <c r="AE39" i="1"/>
  <c r="AX29" i="1" l="1"/>
  <c r="AW44" i="1"/>
  <c r="I54" i="1" s="1"/>
  <c r="B54" i="1"/>
  <c r="AE41" i="1"/>
  <c r="AE47" i="1" s="1"/>
  <c r="AF31" i="1"/>
  <c r="AY29" i="1" l="1"/>
  <c r="AX44" i="1"/>
  <c r="AG30" i="1"/>
  <c r="AG28" i="1"/>
  <c r="AF39" i="1"/>
  <c r="AG31" i="1" l="1"/>
  <c r="AH30" i="1" s="1"/>
  <c r="AZ29" i="1"/>
  <c r="AY44" i="1"/>
  <c r="AF41" i="1"/>
  <c r="AF47" i="1" s="1"/>
  <c r="AH28" i="1" l="1"/>
  <c r="AH31" i="1" s="1"/>
  <c r="AG39" i="1"/>
  <c r="AG41" i="1" s="1"/>
  <c r="AG47" i="1" s="1"/>
  <c r="BA29" i="1"/>
  <c r="AZ44" i="1"/>
  <c r="BB29" i="1" l="1"/>
  <c r="BA44" i="1"/>
  <c r="AI30" i="1"/>
  <c r="AI28" i="1"/>
  <c r="AH39" i="1"/>
  <c r="BC29" i="1" l="1"/>
  <c r="BB44" i="1"/>
  <c r="AH41" i="1"/>
  <c r="AH47" i="1" s="1"/>
  <c r="AI31" i="1"/>
  <c r="BD29" i="1" l="1"/>
  <c r="BC44" i="1"/>
  <c r="AJ28" i="1"/>
  <c r="AI39" i="1"/>
  <c r="AJ30" i="1"/>
  <c r="BE29" i="1" l="1"/>
  <c r="BD44" i="1"/>
  <c r="AI41" i="1"/>
  <c r="AI47" i="1" s="1"/>
  <c r="AJ31" i="1"/>
  <c r="AK28" i="1" s="1"/>
  <c r="AK30" i="1" l="1"/>
  <c r="BF29" i="1"/>
  <c r="BE44" i="1"/>
  <c r="AJ39" i="1"/>
  <c r="AK31" i="1"/>
  <c r="C53" i="1" s="1"/>
  <c r="BG29" i="1" l="1"/>
  <c r="BF44" i="1"/>
  <c r="AJ41" i="1"/>
  <c r="AJ47" i="1" s="1"/>
  <c r="AL28" i="1"/>
  <c r="AL30" i="1"/>
  <c r="AK39" i="1"/>
  <c r="F53" i="1" s="1"/>
  <c r="BH29" i="1" l="1"/>
  <c r="BG44" i="1"/>
  <c r="AK41" i="1"/>
  <c r="G53" i="1" s="1"/>
  <c r="AL31" i="1"/>
  <c r="BI29" i="1" l="1"/>
  <c r="BH44" i="1"/>
  <c r="AK47" i="1"/>
  <c r="AM28" i="1"/>
  <c r="AL39" i="1"/>
  <c r="AM30" i="1"/>
  <c r="BI44" i="1" l="1"/>
  <c r="I55" i="1" s="1"/>
  <c r="B55" i="1"/>
  <c r="K53" i="1"/>
  <c r="AL41" i="1"/>
  <c r="AM31" i="1"/>
  <c r="AN30" i="1" s="1"/>
  <c r="B56" i="1" l="1"/>
  <c r="AL47" i="1"/>
  <c r="AN28" i="1"/>
  <c r="AN31" i="1" s="1"/>
  <c r="AM39" i="1"/>
  <c r="AM41" i="1" l="1"/>
  <c r="AO28" i="1"/>
  <c r="AO30" i="1"/>
  <c r="AN39" i="1"/>
  <c r="AM47" i="1" l="1"/>
  <c r="AN41" i="1"/>
  <c r="AN47" i="1" s="1"/>
  <c r="AO31" i="1"/>
  <c r="AO39" i="1" l="1"/>
  <c r="AP28" i="1"/>
  <c r="AP30" i="1"/>
  <c r="AO41" i="1" l="1"/>
  <c r="AP31" i="1"/>
  <c r="AO47" i="1" l="1"/>
  <c r="AQ30" i="1"/>
  <c r="AP39" i="1"/>
  <c r="AQ28" i="1"/>
  <c r="AP41" i="1" l="1"/>
  <c r="AQ31" i="1"/>
  <c r="AQ39" i="1" s="1"/>
  <c r="AR30" i="1" l="1"/>
  <c r="AR28" i="1"/>
  <c r="AP47" i="1"/>
  <c r="AQ41" i="1"/>
  <c r="AQ47" i="1" s="1"/>
  <c r="AR31" i="1" l="1"/>
  <c r="AS28" i="1" s="1"/>
  <c r="AS30" i="1" l="1"/>
  <c r="AS31" i="1" s="1"/>
  <c r="AR39" i="1"/>
  <c r="AR41" i="1" s="1"/>
  <c r="AR47" i="1" s="1"/>
  <c r="AT28" i="1" l="1"/>
  <c r="AT30" i="1"/>
  <c r="AS39" i="1"/>
  <c r="AT31" i="1" l="1"/>
  <c r="AU28" i="1" s="1"/>
  <c r="AS41" i="1"/>
  <c r="AS47" i="1" s="1"/>
  <c r="AU30" i="1" l="1"/>
  <c r="AU31" i="1" s="1"/>
  <c r="AT39" i="1"/>
  <c r="AT41" i="1" l="1"/>
  <c r="AT47" i="1" s="1"/>
  <c r="AV28" i="1"/>
  <c r="AV30" i="1"/>
  <c r="AU39" i="1"/>
  <c r="AV31" i="1" l="1"/>
  <c r="AU41" i="1"/>
  <c r="AU47" i="1" s="1"/>
  <c r="AV39" i="1" l="1"/>
  <c r="AW28" i="1"/>
  <c r="AW30" i="1"/>
  <c r="AW31" i="1" l="1"/>
  <c r="C54" i="1" s="1"/>
  <c r="AV41" i="1"/>
  <c r="AV47" i="1" s="1"/>
  <c r="AX30" i="1" l="1"/>
  <c r="AX28" i="1"/>
  <c r="AW39" i="1"/>
  <c r="F54" i="1" s="1"/>
  <c r="AX31" i="1" l="1"/>
  <c r="AY30" i="1" s="1"/>
  <c r="AW41" i="1"/>
  <c r="G54" i="1" s="1"/>
  <c r="AY28" i="1" l="1"/>
  <c r="AY31" i="1" s="1"/>
  <c r="AZ30" i="1" s="1"/>
  <c r="AX39" i="1"/>
  <c r="AW47" i="1"/>
  <c r="AX41" i="1" l="1"/>
  <c r="AY39" i="1"/>
  <c r="AY41" i="1" s="1"/>
  <c r="AY47" i="1" s="1"/>
  <c r="AZ28" i="1"/>
  <c r="AZ31" i="1" s="1"/>
  <c r="BA28" i="1" s="1"/>
  <c r="K54" i="1"/>
  <c r="AX47" i="1" l="1"/>
  <c r="AZ39" i="1"/>
  <c r="AZ41" i="1" s="1"/>
  <c r="AZ47" i="1" s="1"/>
  <c r="BA30" i="1"/>
  <c r="BA31" i="1" s="1"/>
  <c r="BB28" i="1" l="1"/>
  <c r="BB30" i="1"/>
  <c r="BA39" i="1"/>
  <c r="BA41" i="1" l="1"/>
  <c r="BB31" i="1"/>
  <c r="BA47" i="1" l="1"/>
  <c r="BC28" i="1"/>
  <c r="BB39" i="1"/>
  <c r="BC30" i="1"/>
  <c r="BC31" i="1" l="1"/>
  <c r="BD30" i="1" s="1"/>
  <c r="BB41" i="1"/>
  <c r="BB47" i="1" l="1"/>
  <c r="BC39" i="1"/>
  <c r="BD28" i="1"/>
  <c r="BD31" i="1" s="1"/>
  <c r="BC41" i="1" l="1"/>
  <c r="BD39" i="1"/>
  <c r="BE28" i="1"/>
  <c r="BE30" i="1"/>
  <c r="BC47" i="1" l="1"/>
  <c r="BD41" i="1"/>
  <c r="BD47" i="1" s="1"/>
  <c r="BE31" i="1"/>
  <c r="BF30" i="1" l="1"/>
  <c r="BE39" i="1"/>
  <c r="BF28" i="1"/>
  <c r="BF31" i="1" l="1"/>
  <c r="BG28" i="1" s="1"/>
  <c r="BE41" i="1"/>
  <c r="BE47" i="1" s="1"/>
  <c r="BG30" i="1" l="1"/>
  <c r="BG31" i="1" s="1"/>
  <c r="BG39" i="1" s="1"/>
  <c r="BF39" i="1"/>
  <c r="BF41" i="1" s="1"/>
  <c r="BF47" i="1" s="1"/>
  <c r="BG41" i="1" l="1"/>
  <c r="BG47" i="1" s="1"/>
  <c r="BH28" i="1"/>
  <c r="BH30" i="1"/>
  <c r="BH31" i="1" l="1"/>
  <c r="BI28" i="1" l="1"/>
  <c r="BI30" i="1"/>
  <c r="BH39" i="1"/>
  <c r="BH41" i="1" l="1"/>
  <c r="BH47" i="1" s="1"/>
  <c r="BI31" i="1"/>
  <c r="BI39" i="1" l="1"/>
  <c r="C55" i="1"/>
  <c r="C56" i="1" s="1"/>
  <c r="BI41" i="1" l="1"/>
  <c r="G55" i="1" s="1"/>
  <c r="F55" i="1"/>
  <c r="BI47" i="1" l="1"/>
  <c r="K55" i="1" s="1"/>
  <c r="F56" i="1"/>
  <c r="G56" i="1"/>
  <c r="I56" i="1"/>
  <c r="J56" i="1"/>
  <c r="H56" i="1"/>
  <c r="K56" i="1" l="1"/>
</calcChain>
</file>

<file path=xl/sharedStrings.xml><?xml version="1.0" encoding="utf-8"?>
<sst xmlns="http://schemas.openxmlformats.org/spreadsheetml/2006/main" count="133" uniqueCount="104">
  <si>
    <t>Business case</t>
  </si>
  <si>
    <t>This business case is based on an initial campaign selling the ABC Funeral Insurance Plan to the existing network (4.5million potential customers) via telemarketing. Assumptions are based on a test-campaign which was piloted with 5,000 randomly selected potential customers. This is considered a conservative estimate of future profits, as further products and sales channels will be added at a later date.</t>
  </si>
  <si>
    <t>Leads per day</t>
  </si>
  <si>
    <t>Conversion Rate (sales/lead ratio)</t>
  </si>
  <si>
    <t>Assumptions in grey were tested in pilot</t>
  </si>
  <si>
    <t>Average call time (Sale)</t>
  </si>
  <si>
    <t>Mins</t>
  </si>
  <si>
    <t>Average call time (No-sale)</t>
  </si>
  <si>
    <t>Total Calling Time</t>
  </si>
  <si>
    <t>Hours</t>
  </si>
  <si>
    <t>Working days per month</t>
  </si>
  <si>
    <t>Hours per sales-agent per day</t>
  </si>
  <si>
    <t>Number of sales-agents required (round up)</t>
  </si>
  <si>
    <t>Sales-agent monthly salary</t>
  </si>
  <si>
    <t>Sales-agent commission (per sale)</t>
  </si>
  <si>
    <t>Fixed Expense pm</t>
  </si>
  <si>
    <t>Lapse Rate per month</t>
  </si>
  <si>
    <t>Claims Ratio (Claims/Premium)</t>
  </si>
  <si>
    <t>Average monthly premium</t>
  </si>
  <si>
    <t>Q1</t>
  </si>
  <si>
    <t>Q2</t>
  </si>
  <si>
    <t>Q3</t>
  </si>
  <si>
    <t>Q4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</si>
  <si>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</si>
  <si>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</si>
  <si>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</si>
  <si>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</si>
  <si>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</si>
  <si>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</si>
  <si>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</si>
  <si>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</si>
  <si>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</si>
  <si>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</si>
  <si>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</si>
  <si>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</si>
  <si>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</si>
  <si>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</si>
  <si>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</si>
  <si>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</si>
  <si>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</si>
  <si>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</si>
  <si>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</si>
  <si>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</si>
  <si>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</si>
  <si>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</si>
  <si>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</si>
  <si>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</si>
  <si>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</si>
  <si>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</si>
  <si>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</si>
  <si>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</si>
  <si>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</si>
  <si>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</si>
  <si>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</si>
  <si>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</si>
  <si>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</si>
  <si>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</si>
  <si>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</si>
  <si>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</si>
  <si>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</si>
  <si>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</si>
  <si>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</si>
  <si>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</si>
  <si>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</si>
  <si>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</si>
  <si>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</si>
  <si>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</si>
  <si>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</si>
  <si>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</si>
  <si>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</si>
  <si>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</si>
  <si>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</si>
  <si>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</si>
  <si>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</si>
  <si>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</si>
  <si>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</si>
  <si>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</si>
  <si>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</si>
  <si>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</si>
  <si>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</si>
  <si>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</si>
  <si>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</si>
  <si>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</si>
  <si>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Policies at start of month</t>
  </si>
  <si>
    <t>Add new Policies</t>
  </si>
  <si>
    <t>Less lapsed policies</t>
  </si>
  <si>
    <t>Policies at end of month</t>
  </si>
  <si>
    <t>Avg Prem</t>
  </si>
  <si>
    <t>Claims Ratio</t>
  </si>
  <si>
    <t>Premium Income</t>
  </si>
  <si>
    <t>Claims Expense</t>
  </si>
  <si>
    <t>Salaries</t>
  </si>
  <si>
    <t>Commissions</t>
  </si>
  <si>
    <t>Fixed Expense</t>
  </si>
  <si>
    <t>Profit Before Tax (PBT)</t>
  </si>
  <si>
    <t>New Policies</t>
  </si>
  <si>
    <t>Policies at end of year</t>
  </si>
  <si>
    <t>PBT</t>
  </si>
  <si>
    <t>Year 1</t>
  </si>
  <si>
    <t>Year 2</t>
  </si>
  <si>
    <t>Year 3</t>
  </si>
  <si>
    <t>Year 4</t>
  </si>
  <si>
    <t>Year 5</t>
  </si>
  <si>
    <t>Total/Final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</si>
</sst>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_ ;_ * \-#,##0_ ;_ * &quot;-&quot;??_ ;_ @_ "/>
    <numFmt numFmtId="167" formatCode="_ * #,##0_ ;_ * \-#,##0_ ;_ * &quot;-&quot;?_ ;_ @_ "/>
    <numFmt numFmtId="168" formatCode="0.0%"/>
    <numFmt numFmtId="169" formatCode="_-[$$-409]* #,##0_ ;_-[$$-409]* \-#,##0\ ;_-[$$-409]* &quot;-&quot;??_ ;_-@_ "/>
    <numFmt numFmtId="170" formatCode="_ * #,##0.0_ ;_ * \-#,##0.0_ ;_ * &quot;-&quot;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66" fontId="0" fillId="0" borderId="0" xfId="1" applyNumberFormat="1" applyFont="1"/>
    <xf numFmtId="166" fontId="0" fillId="0" borderId="0" xfId="0" applyNumberFormat="1"/>
    <xf numFmtId="0" fontId="3" fillId="0" borderId="0" xfId="0" applyFont="1"/>
    <xf numFmtId="167" fontId="0" fillId="0" borderId="0" xfId="0" applyNumberFormat="1"/>
    <xf numFmtId="168" fontId="4" fillId="0" borderId="0" xfId="3" applyNumberFormat="1" applyFont="1"/>
    <xf numFmtId="0" fontId="0" fillId="0" borderId="0" xfId="0" applyAlignment="1">
      <alignment wrapText="1"/>
    </xf>
    <xf numFmtId="0" fontId="0" fillId="0" borderId="1" xfId="0" applyBorder="1"/>
    <xf numFmtId="166" fontId="0" fillId="0" borderId="1" xfId="0" applyNumberFormat="1" applyBorder="1"/>
    <xf numFmtId="166" fontId="0" fillId="0" borderId="1" xfId="1" applyNumberFormat="1" applyFont="1" applyBorder="1"/>
    <xf numFmtId="167" fontId="0" fillId="0" borderId="1" xfId="0" applyNumberFormat="1" applyBorder="1"/>
    <xf numFmtId="9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9" fontId="0" fillId="2" borderId="1" xfId="0" applyNumberFormat="1" applyFill="1" applyBorder="1"/>
    <xf numFmtId="0" fontId="0" fillId="2" borderId="1" xfId="0" applyFill="1" applyBorder="1"/>
    <xf numFmtId="166" fontId="0" fillId="2" borderId="1" xfId="1" applyNumberFormat="1" applyFont="1" applyFill="1" applyBorder="1"/>
    <xf numFmtId="0" fontId="7" fillId="0" borderId="1" xfId="0" applyFont="1" applyBorder="1"/>
    <xf numFmtId="0" fontId="0" fillId="2" borderId="0" xfId="0" applyFill="1"/>
    <xf numFmtId="166" fontId="0" fillId="3" borderId="1" xfId="0" applyNumberFormat="1" applyFill="1" applyBorder="1"/>
    <xf numFmtId="167" fontId="0" fillId="3" borderId="1" xfId="0" applyNumberFormat="1" applyFill="1" applyBorder="1"/>
    <xf numFmtId="166" fontId="0" fillId="3" borderId="1" xfId="1" applyNumberFormat="1" applyFont="1" applyFill="1" applyBorder="1"/>
    <xf numFmtId="167" fontId="0" fillId="3" borderId="0" xfId="0" applyNumberFormat="1" applyFill="1"/>
    <xf numFmtId="0" fontId="0" fillId="3" borderId="1" xfId="0" applyFill="1" applyBorder="1"/>
    <xf numFmtId="0" fontId="0" fillId="3" borderId="0" xfId="0" applyFill="1"/>
    <xf numFmtId="9" fontId="0" fillId="3" borderId="1" xfId="0" applyNumberFormat="1" applyFill="1" applyBorder="1"/>
    <xf numFmtId="0" fontId="6" fillId="3" borderId="2" xfId="0" applyFont="1" applyFill="1" applyBorder="1"/>
    <xf numFmtId="0" fontId="2" fillId="0" borderId="0" xfId="0" applyFont="1"/>
    <xf numFmtId="0" fontId="6" fillId="4" borderId="2" xfId="0" applyFont="1" applyFill="1" applyBorder="1"/>
    <xf numFmtId="169" fontId="0" fillId="0" borderId="1" xfId="0" applyNumberFormat="1" applyBorder="1"/>
    <xf numFmtId="169" fontId="0" fillId="0" borderId="1" xfId="2" applyNumberFormat="1" applyFont="1" applyBorder="1"/>
    <xf numFmtId="9" fontId="0" fillId="3" borderId="0" xfId="0" applyNumberFormat="1" applyFill="1"/>
    <xf numFmtId="169" fontId="0" fillId="0" borderId="1" xfId="1" applyNumberFormat="1" applyFont="1" applyBorder="1"/>
    <xf numFmtId="169" fontId="0" fillId="0" borderId="0" xfId="0" applyNumberFormat="1"/>
    <xf numFmtId="169" fontId="2" fillId="0" borderId="1" xfId="0" applyNumberFormat="1" applyFont="1" applyBorder="1"/>
    <xf numFmtId="0" fontId="5" fillId="0" borderId="3" xfId="0" applyFont="1" applyBorder="1"/>
    <xf numFmtId="169" fontId="5" fillId="0" borderId="3" xfId="0" applyNumberFormat="1" applyFont="1" applyBorder="1"/>
    <xf numFmtId="169" fontId="0" fillId="3" borderId="1" xfId="0" applyNumberFormat="1" applyFill="1" applyBorder="1"/>
    <xf numFmtId="169" fontId="5" fillId="3" borderId="3" xfId="0" applyNumberFormat="1" applyFont="1" applyFill="1" applyBorder="1"/>
    <xf numFmtId="166" fontId="2" fillId="0" borderId="1" xfId="1" applyNumberFormat="1" applyFont="1" applyBorder="1"/>
    <xf numFmtId="170" fontId="0" fillId="0" borderId="0" xfId="0" applyNumberFormat="1"/>
    <xf numFmtId="0" fontId="8" fillId="0" borderId="0" xfId="0" applyFont="1"/>
    <xf numFmtId="0" fontId="9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"/>
  <sheetViews>
    <sheetView workbookViewId="0">
      <selection activeCell="N9" sqref="N9"/>
    </sheetView>
  </sheetViews>
  <sheetFormatPr defaultRowHeight="14.25" x14ac:dyDescent="0.45"/>
  <sheetData>
    <row r="1" spans="1:10" ht="21" x14ac:dyDescent="0.65">
      <c r="A1" s="41" t="s">
        <v>0</v>
      </c>
    </row>
    <row r="3" spans="1:10" ht="78" customHeight="1" x14ac:dyDescent="0.45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</sheetData>
  <mergeCells count="1">
    <mergeCell ref="A3:J3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58"/>
  <sheetViews>
    <sheetView showGridLines="0" tabSelected="1" workbookViewId="0">
      <selection activeCell="E42" sqref="E42"/>
    </sheetView>
  </sheetViews>
  <sheetFormatPr defaultRowHeight="14.25" x14ac:dyDescent="0.45"/>
  <cols>
    <col min="1" max="1" width="28.86328125" bestFit="1" customWidth="1"/>
    <col min="2" max="2" width="15.265625" bestFit="1" customWidth="1"/>
    <col min="3" max="3" width="21" customWidth="1"/>
    <col min="4" max="4" width="12.3984375" bestFit="1" customWidth="1"/>
    <col min="5" max="5" width="15.59765625" customWidth="1"/>
    <col min="6" max="6" width="14.3984375" customWidth="1"/>
    <col min="7" max="13" width="13.73046875" bestFit="1" customWidth="1"/>
    <col min="14" max="61" width="9.73046875" bestFit="1" customWidth="1"/>
  </cols>
  <sheetData>
    <row r="1" spans="1:5" x14ac:dyDescent="0.45">
      <c r="A1" s="7" t="s">
        <v>2</v>
      </c>
      <c r="B1" s="16">
        <v>3000</v>
      </c>
    </row>
    <row r="3" spans="1:5" x14ac:dyDescent="0.45">
      <c r="A3" s="17" t="s">
        <v>3</v>
      </c>
      <c r="B3" s="14">
        <v>0.1</v>
      </c>
    </row>
    <row r="4" spans="1:5" x14ac:dyDescent="0.45">
      <c r="E4" s="18" t="s">
        <v>4</v>
      </c>
    </row>
    <row r="5" spans="1:5" x14ac:dyDescent="0.45">
      <c r="A5" s="7" t="s">
        <v>5</v>
      </c>
      <c r="B5" s="15">
        <v>15</v>
      </c>
      <c r="C5" s="7" t="s">
        <v>6</v>
      </c>
    </row>
    <row r="6" spans="1:5" x14ac:dyDescent="0.45">
      <c r="A6" s="7" t="s">
        <v>7</v>
      </c>
      <c r="B6" s="15">
        <v>2</v>
      </c>
      <c r="C6" s="7" t="s">
        <v>6</v>
      </c>
    </row>
    <row r="8" spans="1:5" x14ac:dyDescent="0.45">
      <c r="A8" s="7" t="s">
        <v>8</v>
      </c>
      <c r="B8" s="8">
        <f>B1*(1-B3)*B6+B1*(B3)*B5</f>
        <v>9900</v>
      </c>
      <c r="C8" s="7" t="s">
        <v>6</v>
      </c>
    </row>
    <row r="9" spans="1:5" x14ac:dyDescent="0.45">
      <c r="B9" s="9">
        <f>B8/60</f>
        <v>165</v>
      </c>
      <c r="C9" s="7" t="s">
        <v>9</v>
      </c>
    </row>
    <row r="10" spans="1:5" x14ac:dyDescent="0.45">
      <c r="B10" s="1"/>
    </row>
    <row r="11" spans="1:5" x14ac:dyDescent="0.45">
      <c r="A11" s="7" t="s">
        <v>10</v>
      </c>
      <c r="B11" s="9">
        <v>22</v>
      </c>
    </row>
    <row r="13" spans="1:5" x14ac:dyDescent="0.45">
      <c r="A13" s="7" t="s">
        <v>11</v>
      </c>
      <c r="B13" s="7">
        <v>6</v>
      </c>
    </row>
    <row r="15" spans="1:5" ht="28.5" x14ac:dyDescent="0.45">
      <c r="A15" s="12" t="s">
        <v>12</v>
      </c>
      <c r="B15" s="8">
        <f>ROUNDUP(B9/B13,0)</f>
        <v>28</v>
      </c>
    </row>
    <row r="16" spans="1:5" x14ac:dyDescent="0.45">
      <c r="A16" s="12" t="s">
        <v>13</v>
      </c>
      <c r="B16" s="8">
        <v>2000</v>
      </c>
    </row>
    <row r="17" spans="1:61" x14ac:dyDescent="0.45">
      <c r="A17" s="6"/>
      <c r="B17" s="2"/>
    </row>
    <row r="18" spans="1:61" x14ac:dyDescent="0.45">
      <c r="A18" s="12" t="s">
        <v>14</v>
      </c>
      <c r="B18" s="8">
        <v>5</v>
      </c>
    </row>
    <row r="19" spans="1:61" x14ac:dyDescent="0.45">
      <c r="A19" s="6"/>
      <c r="B19" s="2"/>
    </row>
    <row r="20" spans="1:61" x14ac:dyDescent="0.45">
      <c r="A20" s="12" t="s">
        <v>15</v>
      </c>
      <c r="B20" s="8">
        <v>50000</v>
      </c>
    </row>
    <row r="21" spans="1:61" x14ac:dyDescent="0.45">
      <c r="A21" s="6"/>
      <c r="B21" s="2"/>
    </row>
    <row r="22" spans="1:61" x14ac:dyDescent="0.45">
      <c r="A22" s="12" t="s">
        <v>16</v>
      </c>
      <c r="B22" s="14">
        <v>0.1</v>
      </c>
    </row>
    <row r="23" spans="1:61" x14ac:dyDescent="0.45">
      <c r="A23" s="12" t="s">
        <v>17</v>
      </c>
      <c r="B23" s="14">
        <v>0.7</v>
      </c>
    </row>
    <row r="24" spans="1:61" x14ac:dyDescent="0.45">
      <c r="A24" s="12" t="s">
        <v>18</v>
      </c>
      <c r="B24" s="16">
        <v>10</v>
      </c>
    </row>
    <row r="26" spans="1:61" x14ac:dyDescent="0.45">
      <c r="B26" s="43" t="s">
        <v>19</v>
      </c>
      <c r="C26" s="43"/>
      <c r="D26" s="43"/>
      <c r="E26" s="43" t="s">
        <v>20</v>
      </c>
      <c r="F26" s="43"/>
      <c r="G26" s="43"/>
      <c r="H26" s="43" t="s">
        <v>21</v>
      </c>
      <c r="I26" s="43"/>
      <c r="J26" s="43"/>
      <c r="K26" s="43" t="s">
        <v>22</v>
      </c>
      <c r="L26" s="43"/>
      <c r="M26" s="43"/>
    </row>
    <row r="27" spans="1:61" x14ac:dyDescent="0.45">
      <c r="A27" s="3"/>
      <c r="B27" s="28" t="s">
        <v>23</v>
      </c>
      <c r="C27" s="28" t="s">
        <v>24</v>
      </c>
      <c r="D27" s="28" t="s">
        <v>25</v>
      </c>
      <c r="E27" s="28" t="s">
        <v>26</v>
      </c>
      <c r="F27" s="28" t="s">
        <v>27</v>
      </c>
      <c r="G27" s="28" t="s">
        <v>28</v>
      </c>
      <c r="H27" s="28" t="s">
        <v>29</v>
      </c>
      <c r="I27" s="28" t="s">
        <v>30</v>
      </c>
      <c r="J27" s="28" t="s">
        <v>31</v>
      </c>
      <c r="K27" s="28" t="s">
        <v>32</v>
      </c>
      <c r="L27" s="28" t="s">
        <v>33</v>
      </c>
      <c r="M27" s="28" t="s">
        <v>34</v>
      </c>
      <c r="N27" s="26" t="s">
        <v>35</v>
      </c>
      <c r="O27" s="26" t="s">
        <v>36</v>
      </c>
      <c r="P27" s="26" t="s">
        <v>37</v>
      </c>
      <c r="Q27" s="26" t="s">
        <v>38</v>
      </c>
      <c r="R27" s="26" t="s">
        <v>39</v>
      </c>
      <c r="S27" s="26" t="s">
        <v>40</v>
      </c>
      <c r="T27" s="26" t="s">
        <v>41</v>
      </c>
      <c r="U27" s="26" t="s">
        <v>42</v>
      </c>
      <c r="V27" s="26" t="s">
        <v>43</v>
      </c>
      <c r="W27" s="26" t="s">
        <v>44</v>
      </c>
      <c r="X27" s="26" t="s">
        <v>45</v>
      </c>
      <c r="Y27" s="26" t="s">
        <v>46</v>
      </c>
      <c r="Z27" s="26" t="s">
        <v>47</v>
      </c>
      <c r="AA27" s="26" t="s">
        <v>48</v>
      </c>
      <c r="AB27" s="26" t="s">
        <v>49</v>
      </c>
      <c r="AC27" s="26" t="s">
        <v>50</v>
      </c>
      <c r="AD27" s="26" t="s">
        <v>51</v>
      </c>
      <c r="AE27" s="26" t="s">
        <v>52</v>
      </c>
      <c r="AF27" s="26" t="s">
        <v>53</v>
      </c>
      <c r="AG27" s="26" t="s">
        <v>54</v>
      </c>
      <c r="AH27" s="26" t="s">
        <v>55</v>
      </c>
      <c r="AI27" s="26" t="s">
        <v>56</v>
      </c>
      <c r="AJ27" s="26" t="s">
        <v>57</v>
      </c>
      <c r="AK27" s="26" t="s">
        <v>58</v>
      </c>
      <c r="AL27" s="26" t="s">
        <v>59</v>
      </c>
      <c r="AM27" s="26" t="s">
        <v>60</v>
      </c>
      <c r="AN27" s="26" t="s">
        <v>61</v>
      </c>
      <c r="AO27" s="26" t="s">
        <v>62</v>
      </c>
      <c r="AP27" s="26" t="s">
        <v>63</v>
      </c>
      <c r="AQ27" s="26" t="s">
        <v>64</v>
      </c>
      <c r="AR27" s="26" t="s">
        <v>65</v>
      </c>
      <c r="AS27" s="26" t="s">
        <v>66</v>
      </c>
      <c r="AT27" s="26" t="s">
        <v>67</v>
      </c>
      <c r="AU27" s="26" t="s">
        <v>68</v>
      </c>
      <c r="AV27" s="26" t="s">
        <v>69</v>
      </c>
      <c r="AW27" s="26" t="s">
        <v>70</v>
      </c>
      <c r="AX27" s="26" t="s">
        <v>71</v>
      </c>
      <c r="AY27" s="26" t="s">
        <v>72</v>
      </c>
      <c r="AZ27" s="26" t="s">
        <v>73</v>
      </c>
      <c r="BA27" s="26" t="s">
        <v>74</v>
      </c>
      <c r="BB27" s="26" t="s">
        <v>75</v>
      </c>
      <c r="BC27" s="26" t="s">
        <v>76</v>
      </c>
      <c r="BD27" s="26" t="s">
        <v>77</v>
      </c>
      <c r="BE27" s="26" t="s">
        <v>78</v>
      </c>
      <c r="BF27" s="26" t="s">
        <v>79</v>
      </c>
      <c r="BG27" s="26" t="s">
        <v>80</v>
      </c>
      <c r="BH27" s="26" t="s">
        <v>81</v>
      </c>
      <c r="BI27" s="26" t="s">
        <v>82</v>
      </c>
    </row>
    <row r="28" spans="1:61" x14ac:dyDescent="0.45">
      <c r="A28" s="7" t="s">
        <v>83</v>
      </c>
      <c r="B28" s="7">
        <v>0</v>
      </c>
      <c r="C28" s="8">
        <f>B31</f>
        <v>6600</v>
      </c>
      <c r="D28" s="8">
        <f t="shared" ref="D28:M28" si="0">C31</f>
        <v>12540</v>
      </c>
      <c r="E28" s="8">
        <f t="shared" si="0"/>
        <v>17886</v>
      </c>
      <c r="F28" s="8">
        <f t="shared" si="0"/>
        <v>22697.4</v>
      </c>
      <c r="G28" s="8">
        <f t="shared" si="0"/>
        <v>27027.66</v>
      </c>
      <c r="H28" s="8">
        <f t="shared" si="0"/>
        <v>30924.894000000004</v>
      </c>
      <c r="I28" s="8">
        <f t="shared" si="0"/>
        <v>34432.404600000002</v>
      </c>
      <c r="J28" s="8">
        <f t="shared" si="0"/>
        <v>37589.164140000001</v>
      </c>
      <c r="K28" s="8">
        <f t="shared" si="0"/>
        <v>40430.247726000001</v>
      </c>
      <c r="L28" s="8">
        <f t="shared" si="0"/>
        <v>42987.2229534</v>
      </c>
      <c r="M28" s="8">
        <f t="shared" si="0"/>
        <v>45288.500658060002</v>
      </c>
      <c r="N28" s="19">
        <f t="shared" ref="N28:BH28" si="1">M31</f>
        <v>47359.650592254002</v>
      </c>
      <c r="O28" s="19">
        <f t="shared" si="1"/>
        <v>49223.685533028605</v>
      </c>
      <c r="P28" s="19">
        <f t="shared" si="1"/>
        <v>50901.316979725743</v>
      </c>
      <c r="Q28" s="19">
        <f t="shared" si="1"/>
        <v>52411.185281753169</v>
      </c>
      <c r="R28" s="19">
        <f t="shared" si="1"/>
        <v>53770.066753577848</v>
      </c>
      <c r="S28" s="19">
        <f t="shared" si="1"/>
        <v>54993.060078220064</v>
      </c>
      <c r="T28" s="19">
        <f t="shared" si="1"/>
        <v>56093.754070398056</v>
      </c>
      <c r="U28" s="19">
        <f t="shared" si="1"/>
        <v>57084.378663358249</v>
      </c>
      <c r="V28" s="19">
        <f t="shared" si="1"/>
        <v>57975.940797022427</v>
      </c>
      <c r="W28" s="19">
        <f t="shared" si="1"/>
        <v>58778.346717320186</v>
      </c>
      <c r="X28" s="19">
        <f t="shared" si="1"/>
        <v>59500.51204558817</v>
      </c>
      <c r="Y28" s="19">
        <f t="shared" si="1"/>
        <v>60150.460841029351</v>
      </c>
      <c r="Z28" s="19">
        <f t="shared" si="1"/>
        <v>60735.414756926424</v>
      </c>
      <c r="AA28" s="19">
        <f t="shared" si="1"/>
        <v>61261.873281233777</v>
      </c>
      <c r="AB28" s="19">
        <f t="shared" si="1"/>
        <v>61735.685953110391</v>
      </c>
      <c r="AC28" s="19">
        <f t="shared" si="1"/>
        <v>62162.117357799361</v>
      </c>
      <c r="AD28" s="19">
        <f t="shared" si="1"/>
        <v>62545.905622019425</v>
      </c>
      <c r="AE28" s="19">
        <f t="shared" si="1"/>
        <v>62891.315059817491</v>
      </c>
      <c r="AF28" s="19">
        <f t="shared" si="1"/>
        <v>63202.183553835734</v>
      </c>
      <c r="AG28" s="19">
        <f t="shared" si="1"/>
        <v>63481.965198452155</v>
      </c>
      <c r="AH28" s="19">
        <f t="shared" si="1"/>
        <v>63733.768678606932</v>
      </c>
      <c r="AI28" s="19">
        <f t="shared" si="1"/>
        <v>63960.39181074623</v>
      </c>
      <c r="AJ28" s="19">
        <f t="shared" si="1"/>
        <v>64164.352629671601</v>
      </c>
      <c r="AK28" s="19">
        <f t="shared" si="1"/>
        <v>64347.917366704438</v>
      </c>
      <c r="AL28" s="19">
        <f t="shared" si="1"/>
        <v>64513.125630033996</v>
      </c>
      <c r="AM28" s="19">
        <f t="shared" si="1"/>
        <v>64661.813067030591</v>
      </c>
      <c r="AN28" s="19">
        <f t="shared" si="1"/>
        <v>64795.631760327538</v>
      </c>
      <c r="AO28" s="19">
        <f t="shared" si="1"/>
        <v>64916.068584294786</v>
      </c>
      <c r="AP28" s="19">
        <f t="shared" si="1"/>
        <v>65024.461725865309</v>
      </c>
      <c r="AQ28" s="19">
        <f t="shared" si="1"/>
        <v>65122.015553278783</v>
      </c>
      <c r="AR28" s="19">
        <f t="shared" si="1"/>
        <v>65209.813997950914</v>
      </c>
      <c r="AS28" s="19">
        <f t="shared" si="1"/>
        <v>65288.832598155823</v>
      </c>
      <c r="AT28" s="19">
        <f t="shared" si="1"/>
        <v>65359.949338340244</v>
      </c>
      <c r="AU28" s="19">
        <f t="shared" si="1"/>
        <v>65423.954404506221</v>
      </c>
      <c r="AV28" s="19">
        <f t="shared" si="1"/>
        <v>65481.558964055599</v>
      </c>
      <c r="AW28" s="19">
        <f t="shared" si="1"/>
        <v>65533.403067650041</v>
      </c>
      <c r="AX28" s="19">
        <f t="shared" si="1"/>
        <v>65580.062760885034</v>
      </c>
      <c r="AY28" s="19">
        <f t="shared" si="1"/>
        <v>65622.056484796529</v>
      </c>
      <c r="AZ28" s="19">
        <f t="shared" si="1"/>
        <v>65659.85083631688</v>
      </c>
      <c r="BA28" s="19">
        <f t="shared" si="1"/>
        <v>65693.865752685189</v>
      </c>
      <c r="BB28" s="19">
        <f t="shared" si="1"/>
        <v>65724.479177416666</v>
      </c>
      <c r="BC28" s="19">
        <f t="shared" si="1"/>
        <v>65752.031259675001</v>
      </c>
      <c r="BD28" s="19">
        <f t="shared" si="1"/>
        <v>65776.828133707502</v>
      </c>
      <c r="BE28" s="19">
        <f t="shared" si="1"/>
        <v>65799.145320336756</v>
      </c>
      <c r="BF28" s="19">
        <f t="shared" si="1"/>
        <v>65819.230788303073</v>
      </c>
      <c r="BG28" s="19">
        <f t="shared" si="1"/>
        <v>65837.307709472763</v>
      </c>
      <c r="BH28" s="19">
        <f t="shared" si="1"/>
        <v>65853.576938525483</v>
      </c>
      <c r="BI28" s="19">
        <f t="shared" ref="BI28" si="2">BH31</f>
        <v>65868.219244672931</v>
      </c>
    </row>
    <row r="29" spans="1:61" x14ac:dyDescent="0.45">
      <c r="A29" s="7" t="s">
        <v>84</v>
      </c>
      <c r="B29" s="9">
        <f>B1*(B3)*B11</f>
        <v>6600</v>
      </c>
      <c r="C29" s="10">
        <f>B29</f>
        <v>6600</v>
      </c>
      <c r="D29" s="10">
        <f t="shared" ref="D29:M29" si="3">C29</f>
        <v>6600</v>
      </c>
      <c r="E29" s="10">
        <f t="shared" si="3"/>
        <v>6600</v>
      </c>
      <c r="F29" s="10">
        <f t="shared" si="3"/>
        <v>6600</v>
      </c>
      <c r="G29" s="10">
        <f t="shared" si="3"/>
        <v>6600</v>
      </c>
      <c r="H29" s="10">
        <f t="shared" si="3"/>
        <v>6600</v>
      </c>
      <c r="I29" s="10">
        <f t="shared" si="3"/>
        <v>6600</v>
      </c>
      <c r="J29" s="10">
        <f t="shared" si="3"/>
        <v>6600</v>
      </c>
      <c r="K29" s="10">
        <f t="shared" si="3"/>
        <v>6600</v>
      </c>
      <c r="L29" s="10">
        <f t="shared" si="3"/>
        <v>6600</v>
      </c>
      <c r="M29" s="10">
        <f t="shared" si="3"/>
        <v>6600</v>
      </c>
      <c r="N29" s="20">
        <f t="shared" ref="N29:BH29" si="4">M29</f>
        <v>6600</v>
      </c>
      <c r="O29" s="20">
        <f t="shared" si="4"/>
        <v>6600</v>
      </c>
      <c r="P29" s="20">
        <f t="shared" si="4"/>
        <v>6600</v>
      </c>
      <c r="Q29" s="20">
        <f t="shared" si="4"/>
        <v>6600</v>
      </c>
      <c r="R29" s="20">
        <f t="shared" si="4"/>
        <v>6600</v>
      </c>
      <c r="S29" s="20">
        <f t="shared" si="4"/>
        <v>6600</v>
      </c>
      <c r="T29" s="20">
        <f t="shared" si="4"/>
        <v>6600</v>
      </c>
      <c r="U29" s="20">
        <f t="shared" si="4"/>
        <v>6600</v>
      </c>
      <c r="V29" s="20">
        <f t="shared" si="4"/>
        <v>6600</v>
      </c>
      <c r="W29" s="20">
        <f t="shared" si="4"/>
        <v>6600</v>
      </c>
      <c r="X29" s="20">
        <f t="shared" si="4"/>
        <v>6600</v>
      </c>
      <c r="Y29" s="20">
        <f t="shared" si="4"/>
        <v>6600</v>
      </c>
      <c r="Z29" s="20">
        <f t="shared" si="4"/>
        <v>6600</v>
      </c>
      <c r="AA29" s="20">
        <f t="shared" si="4"/>
        <v>6600</v>
      </c>
      <c r="AB29" s="20">
        <f t="shared" si="4"/>
        <v>6600</v>
      </c>
      <c r="AC29" s="20">
        <f t="shared" si="4"/>
        <v>6600</v>
      </c>
      <c r="AD29" s="20">
        <f t="shared" si="4"/>
        <v>6600</v>
      </c>
      <c r="AE29" s="20">
        <f t="shared" si="4"/>
        <v>6600</v>
      </c>
      <c r="AF29" s="20">
        <f t="shared" si="4"/>
        <v>6600</v>
      </c>
      <c r="AG29" s="20">
        <f t="shared" si="4"/>
        <v>6600</v>
      </c>
      <c r="AH29" s="20">
        <f t="shared" si="4"/>
        <v>6600</v>
      </c>
      <c r="AI29" s="20">
        <f t="shared" si="4"/>
        <v>6600</v>
      </c>
      <c r="AJ29" s="20">
        <f t="shared" si="4"/>
        <v>6600</v>
      </c>
      <c r="AK29" s="20">
        <f t="shared" si="4"/>
        <v>6600</v>
      </c>
      <c r="AL29" s="20">
        <f t="shared" si="4"/>
        <v>6600</v>
      </c>
      <c r="AM29" s="20">
        <f t="shared" si="4"/>
        <v>6600</v>
      </c>
      <c r="AN29" s="20">
        <f t="shared" si="4"/>
        <v>6600</v>
      </c>
      <c r="AO29" s="20">
        <f t="shared" si="4"/>
        <v>6600</v>
      </c>
      <c r="AP29" s="20">
        <f t="shared" si="4"/>
        <v>6600</v>
      </c>
      <c r="AQ29" s="20">
        <f t="shared" si="4"/>
        <v>6600</v>
      </c>
      <c r="AR29" s="20">
        <f t="shared" si="4"/>
        <v>6600</v>
      </c>
      <c r="AS29" s="20">
        <f t="shared" si="4"/>
        <v>6600</v>
      </c>
      <c r="AT29" s="20">
        <f t="shared" si="4"/>
        <v>6600</v>
      </c>
      <c r="AU29" s="20">
        <f t="shared" si="4"/>
        <v>6600</v>
      </c>
      <c r="AV29" s="20">
        <f t="shared" si="4"/>
        <v>6600</v>
      </c>
      <c r="AW29" s="20">
        <f t="shared" si="4"/>
        <v>6600</v>
      </c>
      <c r="AX29" s="20">
        <f t="shared" si="4"/>
        <v>6600</v>
      </c>
      <c r="AY29" s="20">
        <f t="shared" si="4"/>
        <v>6600</v>
      </c>
      <c r="AZ29" s="20">
        <f t="shared" si="4"/>
        <v>6600</v>
      </c>
      <c r="BA29" s="20">
        <f t="shared" si="4"/>
        <v>6600</v>
      </c>
      <c r="BB29" s="20">
        <f t="shared" si="4"/>
        <v>6600</v>
      </c>
      <c r="BC29" s="20">
        <f t="shared" si="4"/>
        <v>6600</v>
      </c>
      <c r="BD29" s="20">
        <f t="shared" si="4"/>
        <v>6600</v>
      </c>
      <c r="BE29" s="20">
        <f t="shared" si="4"/>
        <v>6600</v>
      </c>
      <c r="BF29" s="20">
        <f t="shared" si="4"/>
        <v>6600</v>
      </c>
      <c r="BG29" s="20">
        <f t="shared" si="4"/>
        <v>6600</v>
      </c>
      <c r="BH29" s="20">
        <f t="shared" si="4"/>
        <v>6600</v>
      </c>
      <c r="BI29" s="20">
        <f t="shared" ref="BI29" si="5">BH29</f>
        <v>6600</v>
      </c>
    </row>
    <row r="30" spans="1:61" x14ac:dyDescent="0.45">
      <c r="A30" s="7" t="s">
        <v>85</v>
      </c>
      <c r="B30" s="9">
        <v>0</v>
      </c>
      <c r="C30" s="10">
        <f t="shared" ref="C30:M30" si="6">B31*$B$22</f>
        <v>660</v>
      </c>
      <c r="D30" s="10">
        <f t="shared" si="6"/>
        <v>1254</v>
      </c>
      <c r="E30" s="10">
        <f t="shared" si="6"/>
        <v>1788.6000000000001</v>
      </c>
      <c r="F30" s="10">
        <f t="shared" si="6"/>
        <v>2269.7400000000002</v>
      </c>
      <c r="G30" s="10">
        <f t="shared" si="6"/>
        <v>2702.7660000000001</v>
      </c>
      <c r="H30" s="10">
        <f t="shared" si="6"/>
        <v>3092.4894000000004</v>
      </c>
      <c r="I30" s="10">
        <f t="shared" si="6"/>
        <v>3443.2404600000004</v>
      </c>
      <c r="J30" s="10">
        <f t="shared" si="6"/>
        <v>3758.9164140000003</v>
      </c>
      <c r="K30" s="10">
        <f t="shared" si="6"/>
        <v>4043.0247726000002</v>
      </c>
      <c r="L30" s="10">
        <f t="shared" si="6"/>
        <v>4298.7222953400005</v>
      </c>
      <c r="M30" s="10">
        <f t="shared" si="6"/>
        <v>4528.8500658060002</v>
      </c>
      <c r="N30" s="20">
        <f t="shared" ref="N30:BI30" si="7">M31*$B$22</f>
        <v>4735.9650592254002</v>
      </c>
      <c r="O30" s="20">
        <f t="shared" si="7"/>
        <v>4922.3685533028611</v>
      </c>
      <c r="P30" s="20">
        <f t="shared" si="7"/>
        <v>5090.1316979725743</v>
      </c>
      <c r="Q30" s="20">
        <f t="shared" si="7"/>
        <v>5241.1185281753169</v>
      </c>
      <c r="R30" s="20">
        <f t="shared" si="7"/>
        <v>5377.0066753577848</v>
      </c>
      <c r="S30" s="20">
        <f t="shared" si="7"/>
        <v>5499.3060078220069</v>
      </c>
      <c r="T30" s="20">
        <f t="shared" si="7"/>
        <v>5609.3754070398063</v>
      </c>
      <c r="U30" s="20">
        <f t="shared" si="7"/>
        <v>5708.4378663358257</v>
      </c>
      <c r="V30" s="20">
        <f t="shared" si="7"/>
        <v>5797.5940797022431</v>
      </c>
      <c r="W30" s="20">
        <f t="shared" si="7"/>
        <v>5877.8346717320192</v>
      </c>
      <c r="X30" s="20">
        <f t="shared" si="7"/>
        <v>5950.0512045588175</v>
      </c>
      <c r="Y30" s="20">
        <f t="shared" si="7"/>
        <v>6015.0460841029353</v>
      </c>
      <c r="Z30" s="20">
        <f t="shared" si="7"/>
        <v>6073.541475692643</v>
      </c>
      <c r="AA30" s="20">
        <f t="shared" si="7"/>
        <v>6126.1873281233784</v>
      </c>
      <c r="AB30" s="20">
        <f t="shared" si="7"/>
        <v>6173.5685953110396</v>
      </c>
      <c r="AC30" s="20">
        <f t="shared" si="7"/>
        <v>6216.2117357799361</v>
      </c>
      <c r="AD30" s="20">
        <f t="shared" si="7"/>
        <v>6254.5905622019427</v>
      </c>
      <c r="AE30" s="20">
        <f t="shared" si="7"/>
        <v>6289.1315059817498</v>
      </c>
      <c r="AF30" s="20">
        <f t="shared" si="7"/>
        <v>6320.2183553835739</v>
      </c>
      <c r="AG30" s="20">
        <f t="shared" si="7"/>
        <v>6348.1965198452162</v>
      </c>
      <c r="AH30" s="20">
        <f t="shared" si="7"/>
        <v>6373.3768678606939</v>
      </c>
      <c r="AI30" s="20">
        <f t="shared" si="7"/>
        <v>6396.0391810746232</v>
      </c>
      <c r="AJ30" s="20">
        <f t="shared" si="7"/>
        <v>6416.4352629671603</v>
      </c>
      <c r="AK30" s="20">
        <f t="shared" si="7"/>
        <v>6434.7917366704442</v>
      </c>
      <c r="AL30" s="20">
        <f t="shared" si="7"/>
        <v>6451.3125630034001</v>
      </c>
      <c r="AM30" s="20">
        <f t="shared" si="7"/>
        <v>6466.1813067030598</v>
      </c>
      <c r="AN30" s="20">
        <f t="shared" si="7"/>
        <v>6479.5631760327542</v>
      </c>
      <c r="AO30" s="20">
        <f t="shared" si="7"/>
        <v>6491.606858429479</v>
      </c>
      <c r="AP30" s="20">
        <f t="shared" si="7"/>
        <v>6502.4461725865312</v>
      </c>
      <c r="AQ30" s="20">
        <f t="shared" si="7"/>
        <v>6512.2015553278789</v>
      </c>
      <c r="AR30" s="20">
        <f t="shared" si="7"/>
        <v>6520.9813997950914</v>
      </c>
      <c r="AS30" s="20">
        <f t="shared" si="7"/>
        <v>6528.8832598155823</v>
      </c>
      <c r="AT30" s="20">
        <f t="shared" si="7"/>
        <v>6535.9949338340248</v>
      </c>
      <c r="AU30" s="20">
        <f t="shared" si="7"/>
        <v>6542.3954404506221</v>
      </c>
      <c r="AV30" s="20">
        <f t="shared" si="7"/>
        <v>6548.1558964055603</v>
      </c>
      <c r="AW30" s="20">
        <f t="shared" si="7"/>
        <v>6553.3403067650042</v>
      </c>
      <c r="AX30" s="20">
        <f t="shared" si="7"/>
        <v>6558.0062760885039</v>
      </c>
      <c r="AY30" s="20">
        <f t="shared" si="7"/>
        <v>6562.2056484796531</v>
      </c>
      <c r="AZ30" s="20">
        <f t="shared" si="7"/>
        <v>6565.9850836316882</v>
      </c>
      <c r="BA30" s="20">
        <f t="shared" si="7"/>
        <v>6569.3865752685197</v>
      </c>
      <c r="BB30" s="20">
        <f t="shared" si="7"/>
        <v>6572.447917741667</v>
      </c>
      <c r="BC30" s="20">
        <f t="shared" si="7"/>
        <v>6575.2031259675005</v>
      </c>
      <c r="BD30" s="20">
        <f t="shared" si="7"/>
        <v>6577.6828133707504</v>
      </c>
      <c r="BE30" s="20">
        <f t="shared" si="7"/>
        <v>6579.9145320336756</v>
      </c>
      <c r="BF30" s="20">
        <f t="shared" si="7"/>
        <v>6581.9230788303075</v>
      </c>
      <c r="BG30" s="20">
        <f t="shared" si="7"/>
        <v>6583.7307709472771</v>
      </c>
      <c r="BH30" s="20">
        <f>BG31*$B$22</f>
        <v>6585.3576938525484</v>
      </c>
      <c r="BI30" s="20">
        <f t="shared" si="7"/>
        <v>6586.8219244672937</v>
      </c>
    </row>
    <row r="31" spans="1:61" x14ac:dyDescent="0.45">
      <c r="A31" s="7" t="s">
        <v>86</v>
      </c>
      <c r="B31" s="9">
        <f>B28+B29-B30</f>
        <v>6600</v>
      </c>
      <c r="C31" s="9">
        <f t="shared" ref="C31:M31" si="8">C28+C29-C30</f>
        <v>12540</v>
      </c>
      <c r="D31" s="9">
        <f t="shared" si="8"/>
        <v>17886</v>
      </c>
      <c r="E31" s="9">
        <f t="shared" si="8"/>
        <v>22697.4</v>
      </c>
      <c r="F31" s="9">
        <f t="shared" si="8"/>
        <v>27027.66</v>
      </c>
      <c r="G31" s="9">
        <f t="shared" si="8"/>
        <v>30924.894000000004</v>
      </c>
      <c r="H31" s="9">
        <f t="shared" si="8"/>
        <v>34432.404600000002</v>
      </c>
      <c r="I31" s="9">
        <f t="shared" si="8"/>
        <v>37589.164140000001</v>
      </c>
      <c r="J31" s="9">
        <f t="shared" si="8"/>
        <v>40430.247726000001</v>
      </c>
      <c r="K31" s="9">
        <f t="shared" si="8"/>
        <v>42987.2229534</v>
      </c>
      <c r="L31" s="9">
        <f t="shared" si="8"/>
        <v>45288.500658060002</v>
      </c>
      <c r="M31" s="9">
        <f t="shared" si="8"/>
        <v>47359.650592254002</v>
      </c>
      <c r="N31" s="21">
        <f t="shared" ref="N31" si="9">N28+N29-N30</f>
        <v>49223.685533028605</v>
      </c>
      <c r="O31" s="21">
        <f t="shared" ref="O31" si="10">O28+O29-O30</f>
        <v>50901.316979725743</v>
      </c>
      <c r="P31" s="21">
        <f t="shared" ref="P31" si="11">P28+P29-P30</f>
        <v>52411.185281753169</v>
      </c>
      <c r="Q31" s="21">
        <f t="shared" ref="Q31" si="12">Q28+Q29-Q30</f>
        <v>53770.066753577848</v>
      </c>
      <c r="R31" s="21">
        <f t="shared" ref="R31" si="13">R28+R29-R30</f>
        <v>54993.060078220064</v>
      </c>
      <c r="S31" s="21">
        <f t="shared" ref="S31" si="14">S28+S29-S30</f>
        <v>56093.754070398056</v>
      </c>
      <c r="T31" s="21">
        <f t="shared" ref="T31" si="15">T28+T29-T30</f>
        <v>57084.378663358249</v>
      </c>
      <c r="U31" s="21">
        <f t="shared" ref="U31" si="16">U28+U29-U30</f>
        <v>57975.940797022427</v>
      </c>
      <c r="V31" s="21">
        <f t="shared" ref="V31" si="17">V28+V29-V30</f>
        <v>58778.346717320186</v>
      </c>
      <c r="W31" s="21">
        <f t="shared" ref="W31" si="18">W28+W29-W30</f>
        <v>59500.51204558817</v>
      </c>
      <c r="X31" s="21">
        <f t="shared" ref="X31" si="19">X28+X29-X30</f>
        <v>60150.460841029351</v>
      </c>
      <c r="Y31" s="21">
        <f t="shared" ref="Y31" si="20">Y28+Y29-Y30</f>
        <v>60735.414756926424</v>
      </c>
      <c r="Z31" s="21">
        <f t="shared" ref="Z31" si="21">Z28+Z29-Z30</f>
        <v>61261.873281233777</v>
      </c>
      <c r="AA31" s="21">
        <f t="shared" ref="AA31" si="22">AA28+AA29-AA30</f>
        <v>61735.685953110391</v>
      </c>
      <c r="AB31" s="21">
        <f t="shared" ref="AB31" si="23">AB28+AB29-AB30</f>
        <v>62162.117357799361</v>
      </c>
      <c r="AC31" s="21">
        <f t="shared" ref="AC31" si="24">AC28+AC29-AC30</f>
        <v>62545.905622019425</v>
      </c>
      <c r="AD31" s="21">
        <f t="shared" ref="AD31" si="25">AD28+AD29-AD30</f>
        <v>62891.315059817491</v>
      </c>
      <c r="AE31" s="21">
        <f t="shared" ref="AE31" si="26">AE28+AE29-AE30</f>
        <v>63202.183553835734</v>
      </c>
      <c r="AF31" s="21">
        <f t="shared" ref="AF31" si="27">AF28+AF29-AF30</f>
        <v>63481.965198452155</v>
      </c>
      <c r="AG31" s="21">
        <f t="shared" ref="AG31" si="28">AG28+AG29-AG30</f>
        <v>63733.768678606932</v>
      </c>
      <c r="AH31" s="21">
        <f t="shared" ref="AH31" si="29">AH28+AH29-AH30</f>
        <v>63960.39181074623</v>
      </c>
      <c r="AI31" s="21">
        <f t="shared" ref="AI31" si="30">AI28+AI29-AI30</f>
        <v>64164.352629671601</v>
      </c>
      <c r="AJ31" s="21">
        <f t="shared" ref="AJ31" si="31">AJ28+AJ29-AJ30</f>
        <v>64347.917366704438</v>
      </c>
      <c r="AK31" s="21">
        <f t="shared" ref="AK31" si="32">AK28+AK29-AK30</f>
        <v>64513.125630033996</v>
      </c>
      <c r="AL31" s="21">
        <f t="shared" ref="AL31" si="33">AL28+AL29-AL30</f>
        <v>64661.813067030591</v>
      </c>
      <c r="AM31" s="21">
        <f t="shared" ref="AM31" si="34">AM28+AM29-AM30</f>
        <v>64795.631760327538</v>
      </c>
      <c r="AN31" s="21">
        <f t="shared" ref="AN31" si="35">AN28+AN29-AN30</f>
        <v>64916.068584294786</v>
      </c>
      <c r="AO31" s="21">
        <f t="shared" ref="AO31" si="36">AO28+AO29-AO30</f>
        <v>65024.461725865309</v>
      </c>
      <c r="AP31" s="21">
        <f t="shared" ref="AP31" si="37">AP28+AP29-AP30</f>
        <v>65122.015553278783</v>
      </c>
      <c r="AQ31" s="21">
        <f t="shared" ref="AQ31" si="38">AQ28+AQ29-AQ30</f>
        <v>65209.813997950914</v>
      </c>
      <c r="AR31" s="21">
        <f t="shared" ref="AR31" si="39">AR28+AR29-AR30</f>
        <v>65288.832598155823</v>
      </c>
      <c r="AS31" s="21">
        <f t="shared" ref="AS31" si="40">AS28+AS29-AS30</f>
        <v>65359.949338340244</v>
      </c>
      <c r="AT31" s="21">
        <f t="shared" ref="AT31" si="41">AT28+AT29-AT30</f>
        <v>65423.954404506221</v>
      </c>
      <c r="AU31" s="21">
        <f t="shared" ref="AU31" si="42">AU28+AU29-AU30</f>
        <v>65481.558964055599</v>
      </c>
      <c r="AV31" s="21">
        <f t="shared" ref="AV31" si="43">AV28+AV29-AV30</f>
        <v>65533.403067650041</v>
      </c>
      <c r="AW31" s="21">
        <f t="shared" ref="AW31" si="44">AW28+AW29-AW30</f>
        <v>65580.062760885034</v>
      </c>
      <c r="AX31" s="21">
        <f t="shared" ref="AX31" si="45">AX28+AX29-AX30</f>
        <v>65622.056484796529</v>
      </c>
      <c r="AY31" s="21">
        <f t="shared" ref="AY31" si="46">AY28+AY29-AY30</f>
        <v>65659.85083631688</v>
      </c>
      <c r="AZ31" s="21">
        <f t="shared" ref="AZ31" si="47">AZ28+AZ29-AZ30</f>
        <v>65693.865752685189</v>
      </c>
      <c r="BA31" s="21">
        <f t="shared" ref="BA31" si="48">BA28+BA29-BA30</f>
        <v>65724.479177416666</v>
      </c>
      <c r="BB31" s="21">
        <f t="shared" ref="BB31" si="49">BB28+BB29-BB30</f>
        <v>65752.031259675001</v>
      </c>
      <c r="BC31" s="21">
        <f t="shared" ref="BC31" si="50">BC28+BC29-BC30</f>
        <v>65776.828133707502</v>
      </c>
      <c r="BD31" s="21">
        <f t="shared" ref="BD31" si="51">BD28+BD29-BD30</f>
        <v>65799.145320336756</v>
      </c>
      <c r="BE31" s="21">
        <f t="shared" ref="BE31" si="52">BE28+BE29-BE30</f>
        <v>65819.230788303073</v>
      </c>
      <c r="BF31" s="21">
        <f t="shared" ref="BF31" si="53">BF28+BF29-BF30</f>
        <v>65837.307709472763</v>
      </c>
      <c r="BG31" s="21">
        <f t="shared" ref="BG31" si="54">BG28+BG29-BG30</f>
        <v>65853.576938525483</v>
      </c>
      <c r="BH31" s="21">
        <f t="shared" ref="BH31" si="55">BH28+BH29-BH30</f>
        <v>65868.219244672931</v>
      </c>
      <c r="BI31" s="21">
        <f t="shared" ref="BI31" si="56">BI28+BI29-BI30</f>
        <v>65881.397320205637</v>
      </c>
    </row>
    <row r="32" spans="1:61" x14ac:dyDescent="0.45">
      <c r="B32" s="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</row>
    <row r="33" spans="1:61" x14ac:dyDescent="0.45">
      <c r="A33" s="7" t="s">
        <v>87</v>
      </c>
      <c r="B33" s="8">
        <f>B24</f>
        <v>10</v>
      </c>
      <c r="C33" s="7">
        <f>B33</f>
        <v>10</v>
      </c>
      <c r="D33" s="7">
        <f t="shared" ref="D33:M33" si="57">C33</f>
        <v>10</v>
      </c>
      <c r="E33" s="7">
        <f t="shared" si="57"/>
        <v>10</v>
      </c>
      <c r="F33" s="7">
        <f t="shared" si="57"/>
        <v>10</v>
      </c>
      <c r="G33" s="7">
        <f t="shared" si="57"/>
        <v>10</v>
      </c>
      <c r="H33" s="7">
        <f t="shared" si="57"/>
        <v>10</v>
      </c>
      <c r="I33" s="7">
        <f t="shared" si="57"/>
        <v>10</v>
      </c>
      <c r="J33" s="7">
        <f t="shared" si="57"/>
        <v>10</v>
      </c>
      <c r="K33" s="7">
        <f t="shared" si="57"/>
        <v>10</v>
      </c>
      <c r="L33" s="7">
        <f t="shared" si="57"/>
        <v>10</v>
      </c>
      <c r="M33" s="7">
        <f t="shared" si="57"/>
        <v>10</v>
      </c>
      <c r="N33" s="23">
        <f t="shared" ref="N33:BH33" si="58">M33</f>
        <v>10</v>
      </c>
      <c r="O33" s="23">
        <f t="shared" si="58"/>
        <v>10</v>
      </c>
      <c r="P33" s="23">
        <f t="shared" si="58"/>
        <v>10</v>
      </c>
      <c r="Q33" s="23">
        <f t="shared" si="58"/>
        <v>10</v>
      </c>
      <c r="R33" s="23">
        <f t="shared" si="58"/>
        <v>10</v>
      </c>
      <c r="S33" s="23">
        <f t="shared" si="58"/>
        <v>10</v>
      </c>
      <c r="T33" s="23">
        <f t="shared" si="58"/>
        <v>10</v>
      </c>
      <c r="U33" s="23">
        <f t="shared" si="58"/>
        <v>10</v>
      </c>
      <c r="V33" s="23">
        <f t="shared" si="58"/>
        <v>10</v>
      </c>
      <c r="W33" s="23">
        <f t="shared" si="58"/>
        <v>10</v>
      </c>
      <c r="X33" s="23">
        <f t="shared" si="58"/>
        <v>10</v>
      </c>
      <c r="Y33" s="23">
        <f t="shared" si="58"/>
        <v>10</v>
      </c>
      <c r="Z33" s="23">
        <f t="shared" si="58"/>
        <v>10</v>
      </c>
      <c r="AA33" s="23">
        <f t="shared" si="58"/>
        <v>10</v>
      </c>
      <c r="AB33" s="23">
        <f t="shared" si="58"/>
        <v>10</v>
      </c>
      <c r="AC33" s="23">
        <f t="shared" si="58"/>
        <v>10</v>
      </c>
      <c r="AD33" s="23">
        <f t="shared" si="58"/>
        <v>10</v>
      </c>
      <c r="AE33" s="23">
        <f t="shared" si="58"/>
        <v>10</v>
      </c>
      <c r="AF33" s="23">
        <f t="shared" si="58"/>
        <v>10</v>
      </c>
      <c r="AG33" s="23">
        <f t="shared" si="58"/>
        <v>10</v>
      </c>
      <c r="AH33" s="23">
        <f t="shared" si="58"/>
        <v>10</v>
      </c>
      <c r="AI33" s="23">
        <f t="shared" si="58"/>
        <v>10</v>
      </c>
      <c r="AJ33" s="23">
        <f t="shared" si="58"/>
        <v>10</v>
      </c>
      <c r="AK33" s="23">
        <f t="shared" si="58"/>
        <v>10</v>
      </c>
      <c r="AL33" s="23">
        <f t="shared" si="58"/>
        <v>10</v>
      </c>
      <c r="AM33" s="23">
        <f t="shared" si="58"/>
        <v>10</v>
      </c>
      <c r="AN33" s="23">
        <f t="shared" si="58"/>
        <v>10</v>
      </c>
      <c r="AO33" s="23">
        <f t="shared" si="58"/>
        <v>10</v>
      </c>
      <c r="AP33" s="23">
        <f t="shared" si="58"/>
        <v>10</v>
      </c>
      <c r="AQ33" s="23">
        <f t="shared" si="58"/>
        <v>10</v>
      </c>
      <c r="AR33" s="23">
        <f t="shared" si="58"/>
        <v>10</v>
      </c>
      <c r="AS33" s="23">
        <f t="shared" si="58"/>
        <v>10</v>
      </c>
      <c r="AT33" s="23">
        <f t="shared" si="58"/>
        <v>10</v>
      </c>
      <c r="AU33" s="23">
        <f t="shared" si="58"/>
        <v>10</v>
      </c>
      <c r="AV33" s="23">
        <f t="shared" si="58"/>
        <v>10</v>
      </c>
      <c r="AW33" s="23">
        <f t="shared" si="58"/>
        <v>10</v>
      </c>
      <c r="AX33" s="23">
        <f t="shared" si="58"/>
        <v>10</v>
      </c>
      <c r="AY33" s="23">
        <f t="shared" si="58"/>
        <v>10</v>
      </c>
      <c r="AZ33" s="23">
        <f t="shared" si="58"/>
        <v>10</v>
      </c>
      <c r="BA33" s="23">
        <f t="shared" si="58"/>
        <v>10</v>
      </c>
      <c r="BB33" s="23">
        <f t="shared" si="58"/>
        <v>10</v>
      </c>
      <c r="BC33" s="23">
        <f t="shared" si="58"/>
        <v>10</v>
      </c>
      <c r="BD33" s="23">
        <f t="shared" si="58"/>
        <v>10</v>
      </c>
      <c r="BE33" s="23">
        <f t="shared" si="58"/>
        <v>10</v>
      </c>
      <c r="BF33" s="23">
        <f t="shared" si="58"/>
        <v>10</v>
      </c>
      <c r="BG33" s="23">
        <f t="shared" si="58"/>
        <v>10</v>
      </c>
      <c r="BH33" s="23">
        <f t="shared" si="58"/>
        <v>10</v>
      </c>
      <c r="BI33" s="23">
        <f t="shared" ref="BI33" si="59">BH33</f>
        <v>10</v>
      </c>
    </row>
    <row r="34" spans="1:61" x14ac:dyDescent="0.45"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</row>
    <row r="35" spans="1:61" x14ac:dyDescent="0.45">
      <c r="A35" s="7" t="s">
        <v>88</v>
      </c>
      <c r="B35" s="11">
        <f>B23</f>
        <v>0.7</v>
      </c>
      <c r="C35" s="11">
        <f>B35</f>
        <v>0.7</v>
      </c>
      <c r="D35" s="11">
        <f t="shared" ref="D35:M35" si="60">C35</f>
        <v>0.7</v>
      </c>
      <c r="E35" s="11">
        <f t="shared" si="60"/>
        <v>0.7</v>
      </c>
      <c r="F35" s="11">
        <f t="shared" si="60"/>
        <v>0.7</v>
      </c>
      <c r="G35" s="11">
        <f t="shared" si="60"/>
        <v>0.7</v>
      </c>
      <c r="H35" s="11">
        <f t="shared" si="60"/>
        <v>0.7</v>
      </c>
      <c r="I35" s="11">
        <f t="shared" si="60"/>
        <v>0.7</v>
      </c>
      <c r="J35" s="11">
        <f t="shared" si="60"/>
        <v>0.7</v>
      </c>
      <c r="K35" s="11">
        <f t="shared" si="60"/>
        <v>0.7</v>
      </c>
      <c r="L35" s="11">
        <f t="shared" si="60"/>
        <v>0.7</v>
      </c>
      <c r="M35" s="11">
        <f t="shared" si="60"/>
        <v>0.7</v>
      </c>
      <c r="N35" s="25">
        <f t="shared" ref="N35:BH35" si="61">M35</f>
        <v>0.7</v>
      </c>
      <c r="O35" s="25">
        <f t="shared" si="61"/>
        <v>0.7</v>
      </c>
      <c r="P35" s="25">
        <f t="shared" si="61"/>
        <v>0.7</v>
      </c>
      <c r="Q35" s="25">
        <f t="shared" si="61"/>
        <v>0.7</v>
      </c>
      <c r="R35" s="25">
        <f t="shared" si="61"/>
        <v>0.7</v>
      </c>
      <c r="S35" s="25">
        <f t="shared" si="61"/>
        <v>0.7</v>
      </c>
      <c r="T35" s="25">
        <f t="shared" si="61"/>
        <v>0.7</v>
      </c>
      <c r="U35" s="25">
        <f t="shared" si="61"/>
        <v>0.7</v>
      </c>
      <c r="V35" s="25">
        <f t="shared" si="61"/>
        <v>0.7</v>
      </c>
      <c r="W35" s="25">
        <f t="shared" si="61"/>
        <v>0.7</v>
      </c>
      <c r="X35" s="25">
        <f t="shared" si="61"/>
        <v>0.7</v>
      </c>
      <c r="Y35" s="25">
        <f t="shared" si="61"/>
        <v>0.7</v>
      </c>
      <c r="Z35" s="25">
        <f t="shared" si="61"/>
        <v>0.7</v>
      </c>
      <c r="AA35" s="25">
        <f t="shared" si="61"/>
        <v>0.7</v>
      </c>
      <c r="AB35" s="25">
        <f t="shared" si="61"/>
        <v>0.7</v>
      </c>
      <c r="AC35" s="25">
        <f t="shared" si="61"/>
        <v>0.7</v>
      </c>
      <c r="AD35" s="25">
        <f t="shared" si="61"/>
        <v>0.7</v>
      </c>
      <c r="AE35" s="25">
        <f t="shared" si="61"/>
        <v>0.7</v>
      </c>
      <c r="AF35" s="25">
        <f t="shared" si="61"/>
        <v>0.7</v>
      </c>
      <c r="AG35" s="25">
        <f t="shared" si="61"/>
        <v>0.7</v>
      </c>
      <c r="AH35" s="25">
        <f t="shared" si="61"/>
        <v>0.7</v>
      </c>
      <c r="AI35" s="25">
        <f t="shared" si="61"/>
        <v>0.7</v>
      </c>
      <c r="AJ35" s="25">
        <f t="shared" si="61"/>
        <v>0.7</v>
      </c>
      <c r="AK35" s="25">
        <f t="shared" si="61"/>
        <v>0.7</v>
      </c>
      <c r="AL35" s="25">
        <f t="shared" si="61"/>
        <v>0.7</v>
      </c>
      <c r="AM35" s="25">
        <f t="shared" si="61"/>
        <v>0.7</v>
      </c>
      <c r="AN35" s="25">
        <f t="shared" si="61"/>
        <v>0.7</v>
      </c>
      <c r="AO35" s="25">
        <f t="shared" si="61"/>
        <v>0.7</v>
      </c>
      <c r="AP35" s="25">
        <f t="shared" si="61"/>
        <v>0.7</v>
      </c>
      <c r="AQ35" s="25">
        <f t="shared" si="61"/>
        <v>0.7</v>
      </c>
      <c r="AR35" s="25">
        <f t="shared" si="61"/>
        <v>0.7</v>
      </c>
      <c r="AS35" s="25">
        <f t="shared" si="61"/>
        <v>0.7</v>
      </c>
      <c r="AT35" s="25">
        <f t="shared" si="61"/>
        <v>0.7</v>
      </c>
      <c r="AU35" s="25">
        <f t="shared" si="61"/>
        <v>0.7</v>
      </c>
      <c r="AV35" s="25">
        <f t="shared" si="61"/>
        <v>0.7</v>
      </c>
      <c r="AW35" s="25">
        <f t="shared" si="61"/>
        <v>0.7</v>
      </c>
      <c r="AX35" s="25">
        <f t="shared" si="61"/>
        <v>0.7</v>
      </c>
      <c r="AY35" s="25">
        <f t="shared" si="61"/>
        <v>0.7</v>
      </c>
      <c r="AZ35" s="25">
        <f t="shared" si="61"/>
        <v>0.7</v>
      </c>
      <c r="BA35" s="25">
        <f t="shared" si="61"/>
        <v>0.7</v>
      </c>
      <c r="BB35" s="25">
        <f t="shared" si="61"/>
        <v>0.7</v>
      </c>
      <c r="BC35" s="25">
        <f t="shared" si="61"/>
        <v>0.7</v>
      </c>
      <c r="BD35" s="25">
        <f t="shared" si="61"/>
        <v>0.7</v>
      </c>
      <c r="BE35" s="25">
        <f t="shared" si="61"/>
        <v>0.7</v>
      </c>
      <c r="BF35" s="25">
        <f t="shared" si="61"/>
        <v>0.7</v>
      </c>
      <c r="BG35" s="25">
        <f t="shared" si="61"/>
        <v>0.7</v>
      </c>
      <c r="BH35" s="25">
        <f t="shared" si="61"/>
        <v>0.7</v>
      </c>
      <c r="BI35" s="25">
        <f t="shared" ref="BI35" si="62">BH35</f>
        <v>0.7</v>
      </c>
    </row>
    <row r="36" spans="1:61" x14ac:dyDescent="0.4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</row>
    <row r="37" spans="1:61" x14ac:dyDescent="0.45">
      <c r="B37" s="43" t="s">
        <v>19</v>
      </c>
      <c r="C37" s="43"/>
      <c r="D37" s="43"/>
      <c r="E37" s="43" t="s">
        <v>20</v>
      </c>
      <c r="F37" s="43"/>
      <c r="G37" s="43"/>
      <c r="H37" s="43" t="s">
        <v>21</v>
      </c>
      <c r="I37" s="43"/>
      <c r="J37" s="43"/>
      <c r="K37" s="43" t="s">
        <v>22</v>
      </c>
      <c r="L37" s="43"/>
      <c r="M37" s="43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</row>
    <row r="38" spans="1:61" x14ac:dyDescent="0.45">
      <c r="B38" s="28" t="s">
        <v>23</v>
      </c>
      <c r="C38" s="28" t="s">
        <v>24</v>
      </c>
      <c r="D38" s="28" t="s">
        <v>25</v>
      </c>
      <c r="E38" s="28" t="s">
        <v>26</v>
      </c>
      <c r="F38" s="28" t="s">
        <v>27</v>
      </c>
      <c r="G38" s="28" t="s">
        <v>28</v>
      </c>
      <c r="H38" s="28" t="s">
        <v>29</v>
      </c>
      <c r="I38" s="28" t="s">
        <v>30</v>
      </c>
      <c r="J38" s="28" t="s">
        <v>31</v>
      </c>
      <c r="K38" s="28" t="s">
        <v>32</v>
      </c>
      <c r="L38" s="28" t="s">
        <v>33</v>
      </c>
      <c r="M38" s="28" t="s">
        <v>34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</row>
    <row r="39" spans="1:61" x14ac:dyDescent="0.45">
      <c r="A39" s="7" t="s">
        <v>89</v>
      </c>
      <c r="B39" s="29">
        <f>B31*B33</f>
        <v>66000</v>
      </c>
      <c r="C39" s="29">
        <f t="shared" ref="C39:M39" si="63">C31*C33</f>
        <v>125400</v>
      </c>
      <c r="D39" s="29">
        <f t="shared" si="63"/>
        <v>178860</v>
      </c>
      <c r="E39" s="29">
        <f t="shared" si="63"/>
        <v>226974</v>
      </c>
      <c r="F39" s="29">
        <f t="shared" si="63"/>
        <v>270276.59999999998</v>
      </c>
      <c r="G39" s="29">
        <f t="shared" si="63"/>
        <v>309248.94000000006</v>
      </c>
      <c r="H39" s="29">
        <f t="shared" si="63"/>
        <v>344324.04600000003</v>
      </c>
      <c r="I39" s="29">
        <f t="shared" si="63"/>
        <v>375891.64140000002</v>
      </c>
      <c r="J39" s="29">
        <f t="shared" si="63"/>
        <v>404302.47726000001</v>
      </c>
      <c r="K39" s="29">
        <f t="shared" si="63"/>
        <v>429872.22953399998</v>
      </c>
      <c r="L39" s="29">
        <f t="shared" si="63"/>
        <v>452885.00658060005</v>
      </c>
      <c r="M39" s="29">
        <f t="shared" si="63"/>
        <v>473596.50592254003</v>
      </c>
      <c r="N39" s="19">
        <f t="shared" ref="N39" si="64">N31*N33</f>
        <v>492236.85533028608</v>
      </c>
      <c r="O39" s="19">
        <f t="shared" ref="O39" si="65">O31*O33</f>
        <v>509013.1697972574</v>
      </c>
      <c r="P39" s="19">
        <f t="shared" ref="P39" si="66">P31*P33</f>
        <v>524111.85281753168</v>
      </c>
      <c r="Q39" s="19">
        <f t="shared" ref="Q39" si="67">Q31*Q33</f>
        <v>537700.66753577848</v>
      </c>
      <c r="R39" s="19">
        <f t="shared" ref="R39" si="68">R31*R33</f>
        <v>549930.60078220069</v>
      </c>
      <c r="S39" s="19">
        <f t="shared" ref="S39" si="69">S31*S33</f>
        <v>560937.5407039806</v>
      </c>
      <c r="T39" s="19">
        <f t="shared" ref="T39" si="70">T31*T33</f>
        <v>570843.78663358255</v>
      </c>
      <c r="U39" s="19">
        <f t="shared" ref="U39" si="71">U31*U33</f>
        <v>579759.40797022427</v>
      </c>
      <c r="V39" s="19">
        <f t="shared" ref="V39" si="72">V31*V33</f>
        <v>587783.46717320185</v>
      </c>
      <c r="W39" s="19">
        <f t="shared" ref="W39" si="73">W31*W33</f>
        <v>595005.1204558817</v>
      </c>
      <c r="X39" s="19">
        <f t="shared" ref="X39" si="74">X31*X33</f>
        <v>601504.60841029347</v>
      </c>
      <c r="Y39" s="19">
        <f t="shared" ref="Y39" si="75">Y31*Y33</f>
        <v>607354.14756926429</v>
      </c>
      <c r="Z39" s="19">
        <f t="shared" ref="Z39" si="76">Z31*Z33</f>
        <v>612618.73281233781</v>
      </c>
      <c r="AA39" s="19">
        <f t="shared" ref="AA39" si="77">AA31*AA33</f>
        <v>617356.85953110387</v>
      </c>
      <c r="AB39" s="19">
        <f t="shared" ref="AB39" si="78">AB31*AB33</f>
        <v>621621.17357799364</v>
      </c>
      <c r="AC39" s="19">
        <f t="shared" ref="AC39" si="79">AC31*AC33</f>
        <v>625459.05622019421</v>
      </c>
      <c r="AD39" s="19">
        <f t="shared" ref="AD39" si="80">AD31*AD33</f>
        <v>628913.15059817489</v>
      </c>
      <c r="AE39" s="19">
        <f t="shared" ref="AE39" si="81">AE31*AE33</f>
        <v>632021.83553835738</v>
      </c>
      <c r="AF39" s="19">
        <f t="shared" ref="AF39" si="82">AF31*AF33</f>
        <v>634819.65198452154</v>
      </c>
      <c r="AG39" s="19">
        <f t="shared" ref="AG39" si="83">AG31*AG33</f>
        <v>637337.6867860693</v>
      </c>
      <c r="AH39" s="19">
        <f t="shared" ref="AH39" si="84">AH31*AH33</f>
        <v>639603.91810746235</v>
      </c>
      <c r="AI39" s="19">
        <f t="shared" ref="AI39" si="85">AI31*AI33</f>
        <v>641643.52629671595</v>
      </c>
      <c r="AJ39" s="19">
        <f t="shared" ref="AJ39" si="86">AJ31*AJ33</f>
        <v>643479.17366704438</v>
      </c>
      <c r="AK39" s="19">
        <f t="shared" ref="AK39" si="87">AK31*AK33</f>
        <v>645131.25630033994</v>
      </c>
      <c r="AL39" s="19">
        <f t="shared" ref="AL39" si="88">AL31*AL33</f>
        <v>646618.13067030592</v>
      </c>
      <c r="AM39" s="19">
        <f t="shared" ref="AM39" si="89">AM31*AM33</f>
        <v>647956.31760327541</v>
      </c>
      <c r="AN39" s="19">
        <f t="shared" ref="AN39" si="90">AN31*AN33</f>
        <v>649160.6858429478</v>
      </c>
      <c r="AO39" s="19">
        <f t="shared" ref="AO39" si="91">AO31*AO33</f>
        <v>650244.61725865304</v>
      </c>
      <c r="AP39" s="19">
        <f t="shared" ref="AP39" si="92">AP31*AP33</f>
        <v>651220.15553278779</v>
      </c>
      <c r="AQ39" s="19">
        <f t="shared" ref="AQ39" si="93">AQ31*AQ33</f>
        <v>652098.13997950917</v>
      </c>
      <c r="AR39" s="19">
        <f t="shared" ref="AR39" si="94">AR31*AR33</f>
        <v>652888.32598155818</v>
      </c>
      <c r="AS39" s="19">
        <f t="shared" ref="AS39" si="95">AS31*AS33</f>
        <v>653599.49338340247</v>
      </c>
      <c r="AT39" s="19">
        <f t="shared" ref="AT39" si="96">AT31*AT33</f>
        <v>654239.54404506227</v>
      </c>
      <c r="AU39" s="19">
        <f t="shared" ref="AU39" si="97">AU31*AU33</f>
        <v>654815.58964055602</v>
      </c>
      <c r="AV39" s="19">
        <f t="shared" ref="AV39" si="98">AV31*AV33</f>
        <v>655334.03067650041</v>
      </c>
      <c r="AW39" s="19">
        <f t="shared" ref="AW39" si="99">AW31*AW33</f>
        <v>655800.62760885037</v>
      </c>
      <c r="AX39" s="19">
        <f t="shared" ref="AX39" si="100">AX31*AX33</f>
        <v>656220.56484796526</v>
      </c>
      <c r="AY39" s="19">
        <f t="shared" ref="AY39" si="101">AY31*AY33</f>
        <v>656598.5083631688</v>
      </c>
      <c r="AZ39" s="19">
        <f t="shared" ref="AZ39" si="102">AZ31*AZ33</f>
        <v>656938.65752685186</v>
      </c>
      <c r="BA39" s="19">
        <f t="shared" ref="BA39" si="103">BA31*BA33</f>
        <v>657244.79177416663</v>
      </c>
      <c r="BB39" s="19">
        <f t="shared" ref="BB39" si="104">BB31*BB33</f>
        <v>657520.31259674998</v>
      </c>
      <c r="BC39" s="19">
        <f t="shared" ref="BC39" si="105">BC31*BC33</f>
        <v>657768.28133707505</v>
      </c>
      <c r="BD39" s="19">
        <f t="shared" ref="BD39" si="106">BD31*BD33</f>
        <v>657991.45320336754</v>
      </c>
      <c r="BE39" s="19">
        <f t="shared" ref="BE39" si="107">BE31*BE33</f>
        <v>658192.30788303073</v>
      </c>
      <c r="BF39" s="19">
        <f t="shared" ref="BF39" si="108">BF31*BF33</f>
        <v>658373.07709472766</v>
      </c>
      <c r="BG39" s="19">
        <f t="shared" ref="BG39" si="109">BG31*BG33</f>
        <v>658535.76938525483</v>
      </c>
      <c r="BH39" s="19">
        <f t="shared" ref="BH39" si="110">BH31*BH33</f>
        <v>658682.19244672928</v>
      </c>
      <c r="BI39" s="19">
        <f t="shared" ref="BI39" si="111">BI31*BI33</f>
        <v>658813.97320205637</v>
      </c>
    </row>
    <row r="40" spans="1:61" ht="6.6" customHeight="1" x14ac:dyDescent="0.45"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</row>
    <row r="41" spans="1:61" x14ac:dyDescent="0.45">
      <c r="A41" s="7" t="s">
        <v>90</v>
      </c>
      <c r="B41" s="30">
        <f t="shared" ref="B41:AG41" si="112">B39*B35</f>
        <v>46200</v>
      </c>
      <c r="C41" s="30">
        <f t="shared" si="112"/>
        <v>87780</v>
      </c>
      <c r="D41" s="30">
        <f t="shared" si="112"/>
        <v>125201.99999999999</v>
      </c>
      <c r="E41" s="30">
        <f t="shared" si="112"/>
        <v>158881.79999999999</v>
      </c>
      <c r="F41" s="30">
        <f t="shared" si="112"/>
        <v>189193.61999999997</v>
      </c>
      <c r="G41" s="30">
        <f t="shared" si="112"/>
        <v>216474.25800000003</v>
      </c>
      <c r="H41" s="30">
        <f t="shared" si="112"/>
        <v>241026.8322</v>
      </c>
      <c r="I41" s="30">
        <f t="shared" si="112"/>
        <v>263124.14898</v>
      </c>
      <c r="J41" s="30">
        <f t="shared" si="112"/>
        <v>283011.73408199998</v>
      </c>
      <c r="K41" s="30">
        <f t="shared" si="112"/>
        <v>300910.56067379995</v>
      </c>
      <c r="L41" s="30">
        <f t="shared" si="112"/>
        <v>317019.50460642</v>
      </c>
      <c r="M41" s="30">
        <f t="shared" si="112"/>
        <v>331517.55414577801</v>
      </c>
      <c r="N41" s="19">
        <f t="shared" si="112"/>
        <v>344565.79873120022</v>
      </c>
      <c r="O41" s="19">
        <f t="shared" si="112"/>
        <v>356309.21885808016</v>
      </c>
      <c r="P41" s="19">
        <f t="shared" si="112"/>
        <v>366878.29697227216</v>
      </c>
      <c r="Q41" s="19">
        <f t="shared" si="112"/>
        <v>376390.46727504494</v>
      </c>
      <c r="R41" s="19">
        <f t="shared" si="112"/>
        <v>384951.42054754047</v>
      </c>
      <c r="S41" s="19">
        <f t="shared" si="112"/>
        <v>392656.2784927864</v>
      </c>
      <c r="T41" s="19">
        <f t="shared" si="112"/>
        <v>399590.65064350778</v>
      </c>
      <c r="U41" s="19">
        <f t="shared" si="112"/>
        <v>405831.58557915699</v>
      </c>
      <c r="V41" s="19">
        <f t="shared" si="112"/>
        <v>411448.42702124128</v>
      </c>
      <c r="W41" s="19">
        <f t="shared" si="112"/>
        <v>416503.58431911719</v>
      </c>
      <c r="X41" s="19">
        <f t="shared" si="112"/>
        <v>421053.22588720539</v>
      </c>
      <c r="Y41" s="19">
        <f t="shared" si="112"/>
        <v>425147.90329848498</v>
      </c>
      <c r="Z41" s="19">
        <f t="shared" si="112"/>
        <v>428833.11296863644</v>
      </c>
      <c r="AA41" s="19">
        <f t="shared" si="112"/>
        <v>432149.80167177267</v>
      </c>
      <c r="AB41" s="19">
        <f t="shared" si="112"/>
        <v>435134.82150459551</v>
      </c>
      <c r="AC41" s="19">
        <f t="shared" si="112"/>
        <v>437821.33935413591</v>
      </c>
      <c r="AD41" s="19">
        <f t="shared" si="112"/>
        <v>440239.20541872241</v>
      </c>
      <c r="AE41" s="19">
        <f t="shared" si="112"/>
        <v>442415.28487685014</v>
      </c>
      <c r="AF41" s="19">
        <f t="shared" si="112"/>
        <v>444373.75638916506</v>
      </c>
      <c r="AG41" s="19">
        <f t="shared" si="112"/>
        <v>446136.3807502485</v>
      </c>
      <c r="AH41" s="19">
        <f t="shared" ref="AH41:BI41" si="113">AH39*AH35</f>
        <v>447722.74267522362</v>
      </c>
      <c r="AI41" s="19">
        <f t="shared" si="113"/>
        <v>449150.46840770112</v>
      </c>
      <c r="AJ41" s="19">
        <f t="shared" si="113"/>
        <v>450435.42156693107</v>
      </c>
      <c r="AK41" s="19">
        <f t="shared" si="113"/>
        <v>451591.87941023795</v>
      </c>
      <c r="AL41" s="19">
        <f t="shared" si="113"/>
        <v>452632.6914692141</v>
      </c>
      <c r="AM41" s="19">
        <f t="shared" si="113"/>
        <v>453569.42232229275</v>
      </c>
      <c r="AN41" s="19">
        <f t="shared" si="113"/>
        <v>454412.48009006341</v>
      </c>
      <c r="AO41" s="19">
        <f t="shared" si="113"/>
        <v>455171.2320810571</v>
      </c>
      <c r="AP41" s="19">
        <f t="shared" si="113"/>
        <v>455854.10887295142</v>
      </c>
      <c r="AQ41" s="19">
        <f t="shared" si="113"/>
        <v>456468.69798565638</v>
      </c>
      <c r="AR41" s="19">
        <f t="shared" si="113"/>
        <v>457021.82818709069</v>
      </c>
      <c r="AS41" s="19">
        <f t="shared" si="113"/>
        <v>457519.64536838169</v>
      </c>
      <c r="AT41" s="19">
        <f t="shared" si="113"/>
        <v>457967.68083154358</v>
      </c>
      <c r="AU41" s="19">
        <f t="shared" si="113"/>
        <v>458370.91274838918</v>
      </c>
      <c r="AV41" s="19">
        <f t="shared" si="113"/>
        <v>458733.82147355028</v>
      </c>
      <c r="AW41" s="19">
        <f t="shared" si="113"/>
        <v>459060.43932619522</v>
      </c>
      <c r="AX41" s="19">
        <f t="shared" si="113"/>
        <v>459354.39539357566</v>
      </c>
      <c r="AY41" s="19">
        <f t="shared" si="113"/>
        <v>459618.9558542181</v>
      </c>
      <c r="AZ41" s="19">
        <f t="shared" si="113"/>
        <v>459857.06026879628</v>
      </c>
      <c r="BA41" s="19">
        <f t="shared" si="113"/>
        <v>460071.35424191662</v>
      </c>
      <c r="BB41" s="19">
        <f t="shared" si="113"/>
        <v>460264.21881772496</v>
      </c>
      <c r="BC41" s="19">
        <f t="shared" si="113"/>
        <v>460437.7969359525</v>
      </c>
      <c r="BD41" s="19">
        <f t="shared" si="113"/>
        <v>460594.01724235725</v>
      </c>
      <c r="BE41" s="19">
        <f t="shared" si="113"/>
        <v>460734.61551812146</v>
      </c>
      <c r="BF41" s="19">
        <f t="shared" si="113"/>
        <v>460861.15396630933</v>
      </c>
      <c r="BG41" s="19">
        <f t="shared" si="113"/>
        <v>460975.03856967832</v>
      </c>
      <c r="BH41" s="19">
        <f t="shared" si="113"/>
        <v>461077.53471271048</v>
      </c>
      <c r="BI41" s="19">
        <f t="shared" si="113"/>
        <v>461169.7812414394</v>
      </c>
    </row>
    <row r="42" spans="1:61" ht="6.6" customHeight="1" x14ac:dyDescent="0.45"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</row>
    <row r="43" spans="1:61" x14ac:dyDescent="0.45">
      <c r="A43" s="7" t="s">
        <v>91</v>
      </c>
      <c r="B43" s="29">
        <f>B15*$B$16</f>
        <v>56000</v>
      </c>
      <c r="C43" s="29">
        <f>B43</f>
        <v>56000</v>
      </c>
      <c r="D43" s="29">
        <f t="shared" ref="D43:M43" si="114">C43</f>
        <v>56000</v>
      </c>
      <c r="E43" s="29">
        <f t="shared" si="114"/>
        <v>56000</v>
      </c>
      <c r="F43" s="29">
        <f t="shared" si="114"/>
        <v>56000</v>
      </c>
      <c r="G43" s="29">
        <f t="shared" si="114"/>
        <v>56000</v>
      </c>
      <c r="H43" s="29">
        <f t="shared" si="114"/>
        <v>56000</v>
      </c>
      <c r="I43" s="29">
        <f t="shared" si="114"/>
        <v>56000</v>
      </c>
      <c r="J43" s="29">
        <f t="shared" si="114"/>
        <v>56000</v>
      </c>
      <c r="K43" s="29">
        <f t="shared" si="114"/>
        <v>56000</v>
      </c>
      <c r="L43" s="29">
        <f t="shared" si="114"/>
        <v>56000</v>
      </c>
      <c r="M43" s="29">
        <f t="shared" si="114"/>
        <v>56000</v>
      </c>
      <c r="N43" s="19">
        <f t="shared" ref="N43:BH43" si="115">M43</f>
        <v>56000</v>
      </c>
      <c r="O43" s="19">
        <f t="shared" si="115"/>
        <v>56000</v>
      </c>
      <c r="P43" s="19">
        <f t="shared" si="115"/>
        <v>56000</v>
      </c>
      <c r="Q43" s="19">
        <f t="shared" si="115"/>
        <v>56000</v>
      </c>
      <c r="R43" s="19">
        <f t="shared" si="115"/>
        <v>56000</v>
      </c>
      <c r="S43" s="19">
        <f t="shared" si="115"/>
        <v>56000</v>
      </c>
      <c r="T43" s="19">
        <f t="shared" si="115"/>
        <v>56000</v>
      </c>
      <c r="U43" s="19">
        <f t="shared" si="115"/>
        <v>56000</v>
      </c>
      <c r="V43" s="19">
        <f t="shared" si="115"/>
        <v>56000</v>
      </c>
      <c r="W43" s="19">
        <f t="shared" si="115"/>
        <v>56000</v>
      </c>
      <c r="X43" s="19">
        <f t="shared" si="115"/>
        <v>56000</v>
      </c>
      <c r="Y43" s="19">
        <f t="shared" si="115"/>
        <v>56000</v>
      </c>
      <c r="Z43" s="19">
        <f t="shared" si="115"/>
        <v>56000</v>
      </c>
      <c r="AA43" s="19">
        <f t="shared" si="115"/>
        <v>56000</v>
      </c>
      <c r="AB43" s="19">
        <f t="shared" si="115"/>
        <v>56000</v>
      </c>
      <c r="AC43" s="19">
        <f t="shared" si="115"/>
        <v>56000</v>
      </c>
      <c r="AD43" s="19">
        <f t="shared" si="115"/>
        <v>56000</v>
      </c>
      <c r="AE43" s="19">
        <f t="shared" si="115"/>
        <v>56000</v>
      </c>
      <c r="AF43" s="19">
        <f t="shared" si="115"/>
        <v>56000</v>
      </c>
      <c r="AG43" s="19">
        <f t="shared" si="115"/>
        <v>56000</v>
      </c>
      <c r="AH43" s="19">
        <f t="shared" si="115"/>
        <v>56000</v>
      </c>
      <c r="AI43" s="19">
        <f t="shared" si="115"/>
        <v>56000</v>
      </c>
      <c r="AJ43" s="19">
        <f t="shared" si="115"/>
        <v>56000</v>
      </c>
      <c r="AK43" s="19">
        <f t="shared" si="115"/>
        <v>56000</v>
      </c>
      <c r="AL43" s="19">
        <f t="shared" si="115"/>
        <v>56000</v>
      </c>
      <c r="AM43" s="19">
        <f t="shared" si="115"/>
        <v>56000</v>
      </c>
      <c r="AN43" s="19">
        <f t="shared" si="115"/>
        <v>56000</v>
      </c>
      <c r="AO43" s="19">
        <f t="shared" si="115"/>
        <v>56000</v>
      </c>
      <c r="AP43" s="19">
        <f t="shared" si="115"/>
        <v>56000</v>
      </c>
      <c r="AQ43" s="19">
        <f t="shared" si="115"/>
        <v>56000</v>
      </c>
      <c r="AR43" s="19">
        <f t="shared" si="115"/>
        <v>56000</v>
      </c>
      <c r="AS43" s="19">
        <f t="shared" si="115"/>
        <v>56000</v>
      </c>
      <c r="AT43" s="19">
        <f t="shared" si="115"/>
        <v>56000</v>
      </c>
      <c r="AU43" s="19">
        <f t="shared" si="115"/>
        <v>56000</v>
      </c>
      <c r="AV43" s="19">
        <f t="shared" si="115"/>
        <v>56000</v>
      </c>
      <c r="AW43" s="19">
        <f t="shared" si="115"/>
        <v>56000</v>
      </c>
      <c r="AX43" s="19">
        <f t="shared" si="115"/>
        <v>56000</v>
      </c>
      <c r="AY43" s="19">
        <f t="shared" si="115"/>
        <v>56000</v>
      </c>
      <c r="AZ43" s="19">
        <f t="shared" si="115"/>
        <v>56000</v>
      </c>
      <c r="BA43" s="19">
        <f t="shared" si="115"/>
        <v>56000</v>
      </c>
      <c r="BB43" s="19">
        <f t="shared" si="115"/>
        <v>56000</v>
      </c>
      <c r="BC43" s="19">
        <f t="shared" si="115"/>
        <v>56000</v>
      </c>
      <c r="BD43" s="19">
        <f t="shared" si="115"/>
        <v>56000</v>
      </c>
      <c r="BE43" s="19">
        <f t="shared" si="115"/>
        <v>56000</v>
      </c>
      <c r="BF43" s="19">
        <f t="shared" si="115"/>
        <v>56000</v>
      </c>
      <c r="BG43" s="19">
        <f t="shared" si="115"/>
        <v>56000</v>
      </c>
      <c r="BH43" s="19">
        <f t="shared" si="115"/>
        <v>56000</v>
      </c>
      <c r="BI43" s="19">
        <f t="shared" ref="BI43" si="116">BH43</f>
        <v>56000</v>
      </c>
    </row>
    <row r="44" spans="1:61" x14ac:dyDescent="0.45">
      <c r="A44" s="7" t="s">
        <v>92</v>
      </c>
      <c r="B44" s="29">
        <f>B29*$B$18</f>
        <v>33000</v>
      </c>
      <c r="C44" s="29">
        <f t="shared" ref="C44:BI44" si="117">C29*$B$18</f>
        <v>33000</v>
      </c>
      <c r="D44" s="29">
        <f t="shared" si="117"/>
        <v>33000</v>
      </c>
      <c r="E44" s="29">
        <f t="shared" si="117"/>
        <v>33000</v>
      </c>
      <c r="F44" s="29">
        <f t="shared" si="117"/>
        <v>33000</v>
      </c>
      <c r="G44" s="29">
        <f t="shared" si="117"/>
        <v>33000</v>
      </c>
      <c r="H44" s="29">
        <f t="shared" si="117"/>
        <v>33000</v>
      </c>
      <c r="I44" s="29">
        <f t="shared" si="117"/>
        <v>33000</v>
      </c>
      <c r="J44" s="29">
        <f t="shared" si="117"/>
        <v>33000</v>
      </c>
      <c r="K44" s="29">
        <f t="shared" si="117"/>
        <v>33000</v>
      </c>
      <c r="L44" s="29">
        <f t="shared" si="117"/>
        <v>33000</v>
      </c>
      <c r="M44" s="29">
        <f t="shared" si="117"/>
        <v>33000</v>
      </c>
      <c r="N44" s="37">
        <f t="shared" si="117"/>
        <v>33000</v>
      </c>
      <c r="O44" s="37">
        <f t="shared" si="117"/>
        <v>33000</v>
      </c>
      <c r="P44" s="37">
        <f t="shared" si="117"/>
        <v>33000</v>
      </c>
      <c r="Q44" s="37">
        <f t="shared" si="117"/>
        <v>33000</v>
      </c>
      <c r="R44" s="37">
        <f t="shared" si="117"/>
        <v>33000</v>
      </c>
      <c r="S44" s="37">
        <f t="shared" si="117"/>
        <v>33000</v>
      </c>
      <c r="T44" s="37">
        <f t="shared" si="117"/>
        <v>33000</v>
      </c>
      <c r="U44" s="37">
        <f t="shared" si="117"/>
        <v>33000</v>
      </c>
      <c r="V44" s="37">
        <f t="shared" si="117"/>
        <v>33000</v>
      </c>
      <c r="W44" s="37">
        <f t="shared" si="117"/>
        <v>33000</v>
      </c>
      <c r="X44" s="37">
        <f t="shared" si="117"/>
        <v>33000</v>
      </c>
      <c r="Y44" s="37">
        <f t="shared" si="117"/>
        <v>33000</v>
      </c>
      <c r="Z44" s="37">
        <f t="shared" si="117"/>
        <v>33000</v>
      </c>
      <c r="AA44" s="37">
        <f t="shared" si="117"/>
        <v>33000</v>
      </c>
      <c r="AB44" s="37">
        <f t="shared" si="117"/>
        <v>33000</v>
      </c>
      <c r="AC44" s="37">
        <f t="shared" si="117"/>
        <v>33000</v>
      </c>
      <c r="AD44" s="37">
        <f t="shared" si="117"/>
        <v>33000</v>
      </c>
      <c r="AE44" s="37">
        <f t="shared" si="117"/>
        <v>33000</v>
      </c>
      <c r="AF44" s="37">
        <f t="shared" si="117"/>
        <v>33000</v>
      </c>
      <c r="AG44" s="37">
        <f t="shared" si="117"/>
        <v>33000</v>
      </c>
      <c r="AH44" s="37">
        <f t="shared" si="117"/>
        <v>33000</v>
      </c>
      <c r="AI44" s="37">
        <f t="shared" si="117"/>
        <v>33000</v>
      </c>
      <c r="AJ44" s="37">
        <f t="shared" si="117"/>
        <v>33000</v>
      </c>
      <c r="AK44" s="37">
        <f t="shared" si="117"/>
        <v>33000</v>
      </c>
      <c r="AL44" s="37">
        <f t="shared" si="117"/>
        <v>33000</v>
      </c>
      <c r="AM44" s="37">
        <f t="shared" si="117"/>
        <v>33000</v>
      </c>
      <c r="AN44" s="37">
        <f t="shared" si="117"/>
        <v>33000</v>
      </c>
      <c r="AO44" s="37">
        <f t="shared" si="117"/>
        <v>33000</v>
      </c>
      <c r="AP44" s="37">
        <f t="shared" si="117"/>
        <v>33000</v>
      </c>
      <c r="AQ44" s="37">
        <f t="shared" si="117"/>
        <v>33000</v>
      </c>
      <c r="AR44" s="37">
        <f t="shared" si="117"/>
        <v>33000</v>
      </c>
      <c r="AS44" s="37">
        <f t="shared" si="117"/>
        <v>33000</v>
      </c>
      <c r="AT44" s="37">
        <f t="shared" si="117"/>
        <v>33000</v>
      </c>
      <c r="AU44" s="37">
        <f t="shared" si="117"/>
        <v>33000</v>
      </c>
      <c r="AV44" s="37">
        <f t="shared" si="117"/>
        <v>33000</v>
      </c>
      <c r="AW44" s="37">
        <f t="shared" si="117"/>
        <v>33000</v>
      </c>
      <c r="AX44" s="37">
        <f t="shared" si="117"/>
        <v>33000</v>
      </c>
      <c r="AY44" s="37">
        <f t="shared" si="117"/>
        <v>33000</v>
      </c>
      <c r="AZ44" s="37">
        <f t="shared" si="117"/>
        <v>33000</v>
      </c>
      <c r="BA44" s="37">
        <f t="shared" si="117"/>
        <v>33000</v>
      </c>
      <c r="BB44" s="37">
        <f t="shared" si="117"/>
        <v>33000</v>
      </c>
      <c r="BC44" s="37">
        <f t="shared" si="117"/>
        <v>33000</v>
      </c>
      <c r="BD44" s="37">
        <f t="shared" si="117"/>
        <v>33000</v>
      </c>
      <c r="BE44" s="37">
        <f t="shared" si="117"/>
        <v>33000</v>
      </c>
      <c r="BF44" s="37">
        <f t="shared" si="117"/>
        <v>33000</v>
      </c>
      <c r="BG44" s="37">
        <f t="shared" si="117"/>
        <v>33000</v>
      </c>
      <c r="BH44" s="37">
        <f t="shared" si="117"/>
        <v>33000</v>
      </c>
      <c r="BI44" s="37">
        <f t="shared" si="117"/>
        <v>33000</v>
      </c>
    </row>
    <row r="45" spans="1:61" x14ac:dyDescent="0.45">
      <c r="A45" s="7" t="s">
        <v>93</v>
      </c>
      <c r="B45" s="32">
        <f>$B$20</f>
        <v>50000</v>
      </c>
      <c r="C45" s="29">
        <f>B45</f>
        <v>50000</v>
      </c>
      <c r="D45" s="29">
        <f t="shared" ref="D45:M45" si="118">C45</f>
        <v>50000</v>
      </c>
      <c r="E45" s="29">
        <f t="shared" si="118"/>
        <v>50000</v>
      </c>
      <c r="F45" s="29">
        <f t="shared" si="118"/>
        <v>50000</v>
      </c>
      <c r="G45" s="29">
        <f t="shared" si="118"/>
        <v>50000</v>
      </c>
      <c r="H45" s="29">
        <f t="shared" si="118"/>
        <v>50000</v>
      </c>
      <c r="I45" s="29">
        <f t="shared" si="118"/>
        <v>50000</v>
      </c>
      <c r="J45" s="29">
        <f t="shared" si="118"/>
        <v>50000</v>
      </c>
      <c r="K45" s="29">
        <f t="shared" si="118"/>
        <v>50000</v>
      </c>
      <c r="L45" s="29">
        <f t="shared" si="118"/>
        <v>50000</v>
      </c>
      <c r="M45" s="29">
        <f t="shared" si="118"/>
        <v>50000</v>
      </c>
      <c r="N45" s="19">
        <f t="shared" ref="N45:BH45" si="119">M45</f>
        <v>50000</v>
      </c>
      <c r="O45" s="19">
        <f t="shared" si="119"/>
        <v>50000</v>
      </c>
      <c r="P45" s="19">
        <f t="shared" si="119"/>
        <v>50000</v>
      </c>
      <c r="Q45" s="19">
        <f t="shared" si="119"/>
        <v>50000</v>
      </c>
      <c r="R45" s="19">
        <f t="shared" si="119"/>
        <v>50000</v>
      </c>
      <c r="S45" s="19">
        <f t="shared" si="119"/>
        <v>50000</v>
      </c>
      <c r="T45" s="19">
        <f t="shared" si="119"/>
        <v>50000</v>
      </c>
      <c r="U45" s="19">
        <f t="shared" si="119"/>
        <v>50000</v>
      </c>
      <c r="V45" s="19">
        <f t="shared" si="119"/>
        <v>50000</v>
      </c>
      <c r="W45" s="19">
        <f t="shared" si="119"/>
        <v>50000</v>
      </c>
      <c r="X45" s="19">
        <f t="shared" si="119"/>
        <v>50000</v>
      </c>
      <c r="Y45" s="19">
        <f t="shared" si="119"/>
        <v>50000</v>
      </c>
      <c r="Z45" s="19">
        <f t="shared" si="119"/>
        <v>50000</v>
      </c>
      <c r="AA45" s="19">
        <f t="shared" si="119"/>
        <v>50000</v>
      </c>
      <c r="AB45" s="19">
        <f t="shared" si="119"/>
        <v>50000</v>
      </c>
      <c r="AC45" s="19">
        <f t="shared" si="119"/>
        <v>50000</v>
      </c>
      <c r="AD45" s="19">
        <f t="shared" si="119"/>
        <v>50000</v>
      </c>
      <c r="AE45" s="19">
        <f t="shared" si="119"/>
        <v>50000</v>
      </c>
      <c r="AF45" s="19">
        <f t="shared" si="119"/>
        <v>50000</v>
      </c>
      <c r="AG45" s="19">
        <f t="shared" si="119"/>
        <v>50000</v>
      </c>
      <c r="AH45" s="19">
        <f t="shared" si="119"/>
        <v>50000</v>
      </c>
      <c r="AI45" s="19">
        <f t="shared" si="119"/>
        <v>50000</v>
      </c>
      <c r="AJ45" s="19">
        <f t="shared" si="119"/>
        <v>50000</v>
      </c>
      <c r="AK45" s="19">
        <f t="shared" si="119"/>
        <v>50000</v>
      </c>
      <c r="AL45" s="19">
        <f t="shared" si="119"/>
        <v>50000</v>
      </c>
      <c r="AM45" s="19">
        <f t="shared" si="119"/>
        <v>50000</v>
      </c>
      <c r="AN45" s="19">
        <f t="shared" si="119"/>
        <v>50000</v>
      </c>
      <c r="AO45" s="19">
        <f t="shared" si="119"/>
        <v>50000</v>
      </c>
      <c r="AP45" s="19">
        <f t="shared" si="119"/>
        <v>50000</v>
      </c>
      <c r="AQ45" s="19">
        <f t="shared" si="119"/>
        <v>50000</v>
      </c>
      <c r="AR45" s="19">
        <f t="shared" si="119"/>
        <v>50000</v>
      </c>
      <c r="AS45" s="19">
        <f t="shared" si="119"/>
        <v>50000</v>
      </c>
      <c r="AT45" s="19">
        <f t="shared" si="119"/>
        <v>50000</v>
      </c>
      <c r="AU45" s="19">
        <f t="shared" si="119"/>
        <v>50000</v>
      </c>
      <c r="AV45" s="19">
        <f t="shared" si="119"/>
        <v>50000</v>
      </c>
      <c r="AW45" s="19">
        <f t="shared" si="119"/>
        <v>50000</v>
      </c>
      <c r="AX45" s="19">
        <f t="shared" si="119"/>
        <v>50000</v>
      </c>
      <c r="AY45" s="19">
        <f t="shared" si="119"/>
        <v>50000</v>
      </c>
      <c r="AZ45" s="19">
        <f t="shared" si="119"/>
        <v>50000</v>
      </c>
      <c r="BA45" s="19">
        <f t="shared" si="119"/>
        <v>50000</v>
      </c>
      <c r="BB45" s="19">
        <f t="shared" si="119"/>
        <v>50000</v>
      </c>
      <c r="BC45" s="19">
        <f t="shared" si="119"/>
        <v>50000</v>
      </c>
      <c r="BD45" s="19">
        <f t="shared" si="119"/>
        <v>50000</v>
      </c>
      <c r="BE45" s="19">
        <f t="shared" si="119"/>
        <v>50000</v>
      </c>
      <c r="BF45" s="19">
        <f t="shared" si="119"/>
        <v>50000</v>
      </c>
      <c r="BG45" s="19">
        <f t="shared" si="119"/>
        <v>50000</v>
      </c>
      <c r="BH45" s="19">
        <f t="shared" si="119"/>
        <v>50000</v>
      </c>
      <c r="BI45" s="19">
        <f t="shared" ref="BI45" si="120">BH45</f>
        <v>50000</v>
      </c>
    </row>
    <row r="46" spans="1:61" ht="6.6" customHeight="1" x14ac:dyDescent="0.45"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</row>
    <row r="47" spans="1:61" ht="14.65" thickBot="1" x14ac:dyDescent="0.5">
      <c r="A47" s="35" t="s">
        <v>94</v>
      </c>
      <c r="B47" s="36">
        <f>B39-B41-B43-B44-B45</f>
        <v>-119200</v>
      </c>
      <c r="C47" s="36">
        <f t="shared" ref="C47:BI47" si="121">C39-C41-C43-C44-C45</f>
        <v>-101380</v>
      </c>
      <c r="D47" s="36">
        <f t="shared" si="121"/>
        <v>-85341.999999999985</v>
      </c>
      <c r="E47" s="36">
        <f t="shared" si="121"/>
        <v>-70907.799999999988</v>
      </c>
      <c r="F47" s="36">
        <f t="shared" si="121"/>
        <v>-57917.01999999999</v>
      </c>
      <c r="G47" s="36">
        <f t="shared" si="121"/>
        <v>-46225.31799999997</v>
      </c>
      <c r="H47" s="36">
        <f t="shared" si="121"/>
        <v>-35702.786199999973</v>
      </c>
      <c r="I47" s="36">
        <f t="shared" si="121"/>
        <v>-26232.507579999976</v>
      </c>
      <c r="J47" s="36">
        <f t="shared" si="121"/>
        <v>-17709.256821999967</v>
      </c>
      <c r="K47" s="36">
        <f t="shared" si="121"/>
        <v>-10038.331139799964</v>
      </c>
      <c r="L47" s="36">
        <f t="shared" si="121"/>
        <v>-3134.4980258199503</v>
      </c>
      <c r="M47" s="36">
        <f t="shared" si="121"/>
        <v>3078.9517767620273</v>
      </c>
      <c r="N47" s="38">
        <f t="shared" si="121"/>
        <v>8671.0565990858595</v>
      </c>
      <c r="O47" s="38">
        <f t="shared" si="121"/>
        <v>13703.950939177244</v>
      </c>
      <c r="P47" s="38">
        <f t="shared" si="121"/>
        <v>18233.555845259514</v>
      </c>
      <c r="Q47" s="38">
        <f t="shared" si="121"/>
        <v>22310.200260733545</v>
      </c>
      <c r="R47" s="38">
        <f t="shared" si="121"/>
        <v>25979.18023466022</v>
      </c>
      <c r="S47" s="38">
        <f t="shared" si="121"/>
        <v>29281.262211194204</v>
      </c>
      <c r="T47" s="38">
        <f t="shared" si="121"/>
        <v>32253.135990074778</v>
      </c>
      <c r="U47" s="38">
        <f t="shared" si="121"/>
        <v>34927.822391067282</v>
      </c>
      <c r="V47" s="38">
        <f t="shared" si="121"/>
        <v>37335.040151960566</v>
      </c>
      <c r="W47" s="38">
        <f t="shared" si="121"/>
        <v>39501.536136764509</v>
      </c>
      <c r="X47" s="38">
        <f t="shared" si="121"/>
        <v>41451.382523088076</v>
      </c>
      <c r="Y47" s="38">
        <f t="shared" si="121"/>
        <v>43206.244270779309</v>
      </c>
      <c r="Z47" s="38">
        <f t="shared" si="121"/>
        <v>44785.619843701366</v>
      </c>
      <c r="AA47" s="38">
        <f t="shared" si="121"/>
        <v>46207.057859331195</v>
      </c>
      <c r="AB47" s="38">
        <f t="shared" si="121"/>
        <v>47486.352073398128</v>
      </c>
      <c r="AC47" s="38">
        <f t="shared" si="121"/>
        <v>48637.716866058297</v>
      </c>
      <c r="AD47" s="38">
        <f t="shared" si="121"/>
        <v>49673.945179452479</v>
      </c>
      <c r="AE47" s="38">
        <f t="shared" si="121"/>
        <v>50606.550661507237</v>
      </c>
      <c r="AF47" s="38">
        <f t="shared" si="121"/>
        <v>51445.895595356473</v>
      </c>
      <c r="AG47" s="38">
        <f t="shared" si="121"/>
        <v>52201.306035820802</v>
      </c>
      <c r="AH47" s="38">
        <f t="shared" si="121"/>
        <v>52881.175432238728</v>
      </c>
      <c r="AI47" s="38">
        <f t="shared" si="121"/>
        <v>53493.057889014832</v>
      </c>
      <c r="AJ47" s="38">
        <f t="shared" si="121"/>
        <v>54043.752100113314</v>
      </c>
      <c r="AK47" s="38">
        <f t="shared" si="121"/>
        <v>54539.376890101994</v>
      </c>
      <c r="AL47" s="38">
        <f t="shared" si="121"/>
        <v>54985.439201091824</v>
      </c>
      <c r="AM47" s="38">
        <f t="shared" si="121"/>
        <v>55386.895280982659</v>
      </c>
      <c r="AN47" s="38">
        <f t="shared" si="121"/>
        <v>55748.205752884387</v>
      </c>
      <c r="AO47" s="38">
        <f t="shared" si="121"/>
        <v>56073.385177595948</v>
      </c>
      <c r="AP47" s="38">
        <f t="shared" si="121"/>
        <v>56366.046659836371</v>
      </c>
      <c r="AQ47" s="38">
        <f t="shared" si="121"/>
        <v>56629.441993852786</v>
      </c>
      <c r="AR47" s="38">
        <f t="shared" si="121"/>
        <v>56866.49779446749</v>
      </c>
      <c r="AS47" s="38">
        <f t="shared" si="121"/>
        <v>57079.848015020776</v>
      </c>
      <c r="AT47" s="38">
        <f t="shared" si="121"/>
        <v>57271.863213518693</v>
      </c>
      <c r="AU47" s="38">
        <f t="shared" si="121"/>
        <v>57444.676892166841</v>
      </c>
      <c r="AV47" s="38">
        <f t="shared" si="121"/>
        <v>57600.209202950122</v>
      </c>
      <c r="AW47" s="38">
        <f t="shared" si="121"/>
        <v>57740.188282655145</v>
      </c>
      <c r="AX47" s="38">
        <f t="shared" si="121"/>
        <v>57866.169454389601</v>
      </c>
      <c r="AY47" s="38">
        <f t="shared" si="121"/>
        <v>57979.552508950699</v>
      </c>
      <c r="AZ47" s="38">
        <f t="shared" si="121"/>
        <v>58081.597258055583</v>
      </c>
      <c r="BA47" s="38">
        <f t="shared" si="121"/>
        <v>58173.437532250013</v>
      </c>
      <c r="BB47" s="38">
        <f t="shared" si="121"/>
        <v>58256.093779025017</v>
      </c>
      <c r="BC47" s="38">
        <f t="shared" si="121"/>
        <v>58330.48440112255</v>
      </c>
      <c r="BD47" s="38">
        <f t="shared" si="121"/>
        <v>58397.435961010284</v>
      </c>
      <c r="BE47" s="38">
        <f t="shared" si="121"/>
        <v>58457.692364909279</v>
      </c>
      <c r="BF47" s="38">
        <f t="shared" si="121"/>
        <v>58511.923128418333</v>
      </c>
      <c r="BG47" s="38">
        <f t="shared" si="121"/>
        <v>58560.730815576506</v>
      </c>
      <c r="BH47" s="38">
        <f t="shared" si="121"/>
        <v>58604.657734018809</v>
      </c>
      <c r="BI47" s="38">
        <f t="shared" si="121"/>
        <v>58644.191960616969</v>
      </c>
    </row>
    <row r="48" spans="1:61" ht="14.65" thickTop="1" x14ac:dyDescent="0.45"/>
    <row r="49" spans="1:14" x14ac:dyDescent="0.45">
      <c r="N49" s="5"/>
    </row>
    <row r="50" spans="1:14" x14ac:dyDescent="0.45">
      <c r="A50" s="13"/>
      <c r="B50" s="13" t="s">
        <v>95</v>
      </c>
      <c r="C50" s="13" t="s">
        <v>96</v>
      </c>
      <c r="D50" s="27"/>
      <c r="F50" s="13" t="s">
        <v>89</v>
      </c>
      <c r="G50" s="13" t="s">
        <v>90</v>
      </c>
      <c r="H50" s="13" t="s">
        <v>91</v>
      </c>
      <c r="I50" s="13" t="s">
        <v>92</v>
      </c>
      <c r="J50" s="13" t="s">
        <v>93</v>
      </c>
      <c r="K50" s="13" t="s">
        <v>97</v>
      </c>
    </row>
    <row r="51" spans="1:14" x14ac:dyDescent="0.45">
      <c r="A51" s="7" t="s">
        <v>98</v>
      </c>
      <c r="B51" s="9">
        <f>SUM(B29:M29)</f>
        <v>79200</v>
      </c>
      <c r="C51" s="9">
        <f>M31</f>
        <v>47359.650592254002</v>
      </c>
      <c r="E51" s="7" t="s">
        <v>98</v>
      </c>
      <c r="F51" s="29">
        <f>SUM(B39:M39)</f>
        <v>3657631.4466971406</v>
      </c>
      <c r="G51" s="29">
        <f>SUM(B41:M41)</f>
        <v>2560342.0126879979</v>
      </c>
      <c r="H51" s="29">
        <f>SUM(B43:M43)</f>
        <v>672000</v>
      </c>
      <c r="I51" s="29">
        <f>SUM(B44:M44)</f>
        <v>396000</v>
      </c>
      <c r="J51" s="29">
        <f>SUM(B45:M45)</f>
        <v>600000</v>
      </c>
      <c r="K51" s="29">
        <f>SUM(B47:M47)</f>
        <v>-570710.56599085755</v>
      </c>
    </row>
    <row r="52" spans="1:14" x14ac:dyDescent="0.45">
      <c r="A52" s="7" t="s">
        <v>99</v>
      </c>
      <c r="B52" s="9">
        <f>SUM(N29:Y29)</f>
        <v>79200</v>
      </c>
      <c r="C52" s="9">
        <f>Y31</f>
        <v>60735.414756926424</v>
      </c>
      <c r="E52" s="7" t="s">
        <v>99</v>
      </c>
      <c r="F52" s="29">
        <f>SUM(N39:Y39)</f>
        <v>6716181.2251794832</v>
      </c>
      <c r="G52" s="29">
        <f>SUM(N41:Y41)</f>
        <v>4701326.8576256381</v>
      </c>
      <c r="H52" s="29">
        <f>SUM(N43:Y43)</f>
        <v>672000</v>
      </c>
      <c r="I52" s="29">
        <f>SUM(N44:Y44)</f>
        <v>396000</v>
      </c>
      <c r="J52" s="29">
        <f>SUM(N45:Y45)</f>
        <v>600000</v>
      </c>
      <c r="K52" s="29">
        <f>SUM(N47:Y47)</f>
        <v>346854.36755384511</v>
      </c>
    </row>
    <row r="53" spans="1:14" x14ac:dyDescent="0.45">
      <c r="A53" s="7" t="s">
        <v>100</v>
      </c>
      <c r="B53" s="9">
        <f>SUM(Z29:AK29)</f>
        <v>79200</v>
      </c>
      <c r="C53" s="9">
        <f>AK31</f>
        <v>64513.125630033996</v>
      </c>
      <c r="E53" s="7" t="s">
        <v>100</v>
      </c>
      <c r="F53" s="29">
        <f>SUM(Z39:AK39)</f>
        <v>7580006.0214203149</v>
      </c>
      <c r="G53" s="29">
        <f>SUM(Z41:AK41)</f>
        <v>5306004.214994221</v>
      </c>
      <c r="H53" s="29">
        <f>SUM(Z43:AK43)</f>
        <v>672000</v>
      </c>
      <c r="I53" s="29">
        <f>SUM(Z44:AK44)</f>
        <v>396000</v>
      </c>
      <c r="J53" s="29">
        <f>SUM(Z45:AK45)</f>
        <v>600000</v>
      </c>
      <c r="K53" s="29">
        <f>SUM(Z47:AK47)</f>
        <v>606001.80642609484</v>
      </c>
    </row>
    <row r="54" spans="1:14" x14ac:dyDescent="0.45">
      <c r="A54" s="7" t="s">
        <v>101</v>
      </c>
      <c r="B54" s="9">
        <f>SUM(AL29:AW29)</f>
        <v>79200</v>
      </c>
      <c r="C54" s="9">
        <f>AW31</f>
        <v>65580.062760885034</v>
      </c>
      <c r="E54" s="7" t="s">
        <v>101</v>
      </c>
      <c r="F54" s="29">
        <f>SUM(AL39:AW39)</f>
        <v>7823975.6582234092</v>
      </c>
      <c r="G54" s="29">
        <f>SUM(AL41:AW41)</f>
        <v>5476782.9607563857</v>
      </c>
      <c r="H54" s="29">
        <f>SUM(AL43:AW43)</f>
        <v>672000</v>
      </c>
      <c r="I54" s="29">
        <f>SUM(AL44:AW44)</f>
        <v>396000</v>
      </c>
      <c r="J54" s="29">
        <f>SUM(AL45:AW45)</f>
        <v>600000</v>
      </c>
      <c r="K54" s="29">
        <f>SUM(AL47:AW47)</f>
        <v>679192.69746702304</v>
      </c>
    </row>
    <row r="55" spans="1:14" x14ac:dyDescent="0.45">
      <c r="A55" s="7" t="s">
        <v>102</v>
      </c>
      <c r="B55" s="9">
        <f>SUM(AX29:BI29)</f>
        <v>79200</v>
      </c>
      <c r="C55" s="9">
        <f>BI31</f>
        <v>65881.397320205637</v>
      </c>
      <c r="E55" s="7" t="s">
        <v>102</v>
      </c>
      <c r="F55" s="29">
        <f>SUM(AX39:BI39)</f>
        <v>7892879.8896611426</v>
      </c>
      <c r="G55" s="29">
        <f>SUM(AX41:BI41)</f>
        <v>5525015.9227628</v>
      </c>
      <c r="H55" s="29">
        <f>SUM(AX43:BI43)</f>
        <v>672000</v>
      </c>
      <c r="I55" s="29">
        <f>SUM(AX44:BI44)</f>
        <v>396000</v>
      </c>
      <c r="J55" s="29">
        <f>SUM(AX45:BI45)</f>
        <v>600000</v>
      </c>
      <c r="K55" s="29">
        <f>SUM(AX47:BI47)</f>
        <v>699863.96689834353</v>
      </c>
    </row>
    <row r="56" spans="1:14" x14ac:dyDescent="0.45">
      <c r="A56" s="7" t="s">
        <v>103</v>
      </c>
      <c r="B56" s="39">
        <f>SUM(B51:B55)</f>
        <v>396000</v>
      </c>
      <c r="C56" s="39">
        <f>C55</f>
        <v>65881.397320205637</v>
      </c>
      <c r="D56" s="27"/>
      <c r="E56" s="7" t="s">
        <v>103</v>
      </c>
      <c r="F56" s="34">
        <f t="shared" ref="F56:K56" si="122">SUM(F51:F55)</f>
        <v>33670674.241181493</v>
      </c>
      <c r="G56" s="34">
        <f t="shared" si="122"/>
        <v>23569471.968827043</v>
      </c>
      <c r="H56" s="34">
        <f t="shared" si="122"/>
        <v>3360000</v>
      </c>
      <c r="I56" s="34">
        <f t="shared" si="122"/>
        <v>1980000</v>
      </c>
      <c r="J56" s="34">
        <f t="shared" si="122"/>
        <v>3000000</v>
      </c>
      <c r="K56" s="34">
        <f t="shared" si="122"/>
        <v>1761202.2723544489</v>
      </c>
    </row>
    <row r="58" spans="1:14" x14ac:dyDescent="0.45">
      <c r="B58" s="40"/>
    </row>
  </sheetData>
  <mergeCells count="8">
    <mergeCell ref="B26:D26"/>
    <mergeCell ref="E26:G26"/>
    <mergeCell ref="H26:J26"/>
    <mergeCell ref="K26:M26"/>
    <mergeCell ref="B37:D37"/>
    <mergeCell ref="E37:G37"/>
    <mergeCell ref="H37:J37"/>
    <mergeCell ref="K37:M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C43C60E4A30943911717CC463D6A41" ma:contentTypeVersion="11" ma:contentTypeDescription="Create a new document." ma:contentTypeScope="" ma:versionID="913f4f1a36153d8745344f6b1fde767e">
  <xsd:schema xmlns:xsd="http://www.w3.org/2001/XMLSchema" xmlns:xs="http://www.w3.org/2001/XMLSchema" xmlns:p="http://schemas.microsoft.com/office/2006/metadata/properties" xmlns:ns2="051538e9-c694-450b-9056-83c8e7b681d1" xmlns:ns3="80348ba6-adcc-40fb-8576-6b95a36a3021" targetNamespace="http://schemas.microsoft.com/office/2006/metadata/properties" ma:root="true" ma:fieldsID="2d2a6ddfbc7858fb2a464475aff692af" ns2:_="" ns3:_="">
    <xsd:import namespace="051538e9-c694-450b-9056-83c8e7b681d1"/>
    <xsd:import namespace="80348ba6-adcc-40fb-8576-6b95a36a3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538e9-c694-450b-9056-83c8e7b681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48ba6-adcc-40fb-8576-6b95a36a3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D7258F-1E8C-4694-B758-875B14D21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538e9-c694-450b-9056-83c8e7b681d1"/>
    <ds:schemaRef ds:uri="80348ba6-adcc-40fb-8576-6b95a36a3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2DCD70-02D8-4B8E-8572-FD3C8A2EEA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A40F65-E20A-44EE-A95E-9BC98591AF0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Business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elads</dc:creator>
  <cp:keywords/>
  <dc:description/>
  <cp:lastModifiedBy>David Wilmot</cp:lastModifiedBy>
  <cp:revision/>
  <dcterms:created xsi:type="dcterms:W3CDTF">2019-04-08T11:38:12Z</dcterms:created>
  <dcterms:modified xsi:type="dcterms:W3CDTF">2021-01-21T14:42:52Z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